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315" windowHeight="10980" activeTab="0"/>
  </bookViews>
  <sheets>
    <sheet name="目次" sheetId="1" r:id="rId1"/>
    <sheet name="１選挙期日等" sheetId="2" r:id="rId2"/>
    <sheet name="２（１）執行状況" sheetId="3" r:id="rId3"/>
    <sheet name="（２）①人口" sheetId="4" r:id="rId4"/>
    <sheet name="②有権者数" sheetId="5" r:id="rId5"/>
    <sheet name="（３）①候補者数" sheetId="6" r:id="rId6"/>
    <sheet name="（４）①施設内訳" sheetId="7" r:id="rId7"/>
    <sheet name="②投票所" sheetId="8" r:id="rId8"/>
    <sheet name="（５）①投票者数・投票率" sheetId="9" r:id="rId9"/>
    <sheet name="②投票区分別" sheetId="10" r:id="rId10"/>
    <sheet name="③投票確定時刻" sheetId="11" r:id="rId11"/>
    <sheet name="④時間別" sheetId="12" r:id="rId12"/>
    <sheet name="⑤投票区別" sheetId="13" r:id="rId13"/>
    <sheet name="⑥代理・点字" sheetId="14" r:id="rId14"/>
    <sheet name="⑦ア年代別（知事）" sheetId="15" r:id="rId15"/>
    <sheet name="⑦イ年代別（県議）" sheetId="16" r:id="rId16"/>
    <sheet name="⑦ウ年代別（市議）" sheetId="17" r:id="rId17"/>
    <sheet name="（６）①②期投票所、施設名" sheetId="18" r:id="rId18"/>
    <sheet name="③④期・不割合、事由別" sheetId="19" r:id="rId19"/>
    <sheet name="⑤期日前時間別" sheetId="20" r:id="rId20"/>
    <sheet name="⑥不在者状況" sheetId="21" r:id="rId21"/>
    <sheet name="⑦不在者受理 " sheetId="22" r:id="rId22"/>
    <sheet name="⑧施設別不在者" sheetId="23" r:id="rId23"/>
    <sheet name="３（１）有効・無効内訳" sheetId="24" r:id="rId24"/>
    <sheet name="（２）①時間別得票（知事）" sheetId="25" r:id="rId25"/>
    <sheet name="②時間別得票（県議）" sheetId="26" r:id="rId26"/>
    <sheet name="③時間別（市議）" sheetId="27" r:id="rId27"/>
    <sheet name="（３）法定得票" sheetId="28" r:id="rId28"/>
    <sheet name="（４）（５）党男女当選、党新現元当選" sheetId="29" r:id="rId29"/>
    <sheet name="（６）党得票数・率" sheetId="30" r:id="rId30"/>
    <sheet name="（７）年齢別" sheetId="31" r:id="rId31"/>
    <sheet name="（８）開票所" sheetId="32" r:id="rId32"/>
    <sheet name="（９）参観人数" sheetId="33" r:id="rId33"/>
    <sheet name="４（１）①ポス掲数" sheetId="34" r:id="rId34"/>
    <sheet name="②ポス掲一覧" sheetId="35" r:id="rId35"/>
    <sheet name="（２）①②演説会数、使用数" sheetId="36" r:id="rId36"/>
    <sheet name="（３）①②公報種類、折込" sheetId="37" r:id="rId37"/>
    <sheet name="③補完" sheetId="38" r:id="rId38"/>
    <sheet name="（４）支出制限額" sheetId="39" r:id="rId39"/>
  </sheets>
  <externalReferences>
    <externalReference r:id="rId42"/>
    <externalReference r:id="rId43"/>
  </externalReferences>
  <definedNames>
    <definedName name="_xlnm.Print_Area" localSheetId="28">'（４）（５）党男女当選、党新現元当選'!$A$1:$T$56</definedName>
    <definedName name="_xlnm.Print_Area" localSheetId="34">'②ポス掲一覧'!$A$1:$F$581</definedName>
    <definedName name="_xlnm.Print_Area" localSheetId="25">'②時間別得票（県議）'!$A$1:$K$18</definedName>
    <definedName name="_xlnm.Print_Area" localSheetId="12">'⑤投票区別'!$A$1:$M$238</definedName>
    <definedName name="_xlnm.Print_Area" localSheetId="15">'⑦イ年代別（県議）'!$A$1:$K$242</definedName>
    <definedName name="_xlnm.Print_Area" localSheetId="16">'⑦ウ年代別（市議）'!$A$1:$K$242</definedName>
  </definedNames>
  <calcPr fullCalcOnLoad="1"/>
</workbook>
</file>

<file path=xl/sharedStrings.xml><?xml version="1.0" encoding="utf-8"?>
<sst xmlns="http://schemas.openxmlformats.org/spreadsheetml/2006/main" count="5255" uniqueCount="2588">
  <si>
    <t>坂下公園北側</t>
  </si>
  <si>
    <t>相鉄ローゼン弥勒寺店駐車場</t>
  </si>
  <si>
    <t>第二伊勢山辺公園南側</t>
  </si>
  <si>
    <t>県立藤沢清流高校正門右側</t>
  </si>
  <si>
    <t>立石西俣野線沿土手湘南長寿園病院入口北側</t>
  </si>
  <si>
    <t>白旗廻り公園西側</t>
  </si>
  <si>
    <t>境川藤沢市教育文化センター前</t>
  </si>
  <si>
    <t>白旗廻り第二公園北側</t>
  </si>
  <si>
    <t>大清水市民の家</t>
  </si>
  <si>
    <t>引地川緑地柳橋北側親水階段横</t>
  </si>
  <si>
    <t>円行下原公園南側</t>
  </si>
  <si>
    <t>ケーヨーデイツー湘南台店西側</t>
  </si>
  <si>
    <t>(有)下沢工務店横栗畑</t>
  </si>
  <si>
    <t>なかむら公園南側</t>
  </si>
  <si>
    <t>鞍骨公園南側</t>
  </si>
  <si>
    <t>大台公園南側</t>
  </si>
  <si>
    <t>本在寺北公園西側</t>
  </si>
  <si>
    <t>観音上公園北側</t>
  </si>
  <si>
    <t>藤沢南消防署村岡出張所西側</t>
  </si>
  <si>
    <t>柄沢区画整理仮設住宅</t>
  </si>
  <si>
    <t>五千人以上
一万人未満</t>
  </si>
  <si>
    <t>４平方キロメートル以上</t>
  </si>
  <si>
    <t>一万人以上</t>
  </si>
  <si>
    <t>１０箇所</t>
  </si>
  <si>
    <t>総投票区数</t>
  </si>
  <si>
    <t>法定設置数</t>
  </si>
  <si>
    <t>今回設置数</t>
  </si>
  <si>
    <t>候補者の氏名</t>
  </si>
  <si>
    <t>党派</t>
  </si>
  <si>
    <t>61-3</t>
  </si>
  <si>
    <t>滝の沢小学校正門左側</t>
  </si>
  <si>
    <t>61-4</t>
  </si>
  <si>
    <t>61-5</t>
  </si>
  <si>
    <t>61-6</t>
  </si>
  <si>
    <t>遠藤６３９番地の２</t>
  </si>
  <si>
    <t>61-7</t>
  </si>
  <si>
    <t>51-8</t>
  </si>
  <si>
    <t>52-1</t>
  </si>
  <si>
    <t>高倉２１２９番地</t>
  </si>
  <si>
    <t>52-2</t>
  </si>
  <si>
    <t>南蛙池公園東側</t>
  </si>
  <si>
    <t>所定の用紙を用いないもの</t>
  </si>
  <si>
    <t>計</t>
  </si>
  <si>
    <t>１世帯当たり</t>
  </si>
  <si>
    <t>②有権者数</t>
  </si>
  <si>
    <t>ア　選挙人名簿登録者数</t>
  </si>
  <si>
    <t>登録日</t>
  </si>
  <si>
    <t>平均</t>
  </si>
  <si>
    <t>第７３投票区</t>
  </si>
  <si>
    <t>65-8</t>
  </si>
  <si>
    <t>73-1</t>
  </si>
  <si>
    <t>73-2</t>
  </si>
  <si>
    <t>73-3</t>
  </si>
  <si>
    <t>73-4</t>
  </si>
  <si>
    <t>73-5</t>
  </si>
  <si>
    <t>73-6</t>
  </si>
  <si>
    <t>73-7</t>
  </si>
  <si>
    <t>73-8</t>
  </si>
  <si>
    <t>若尾山公園南側</t>
  </si>
  <si>
    <t>高砂公園北側</t>
  </si>
  <si>
    <t>藤ヶ谷ポンプ場東側</t>
  </si>
  <si>
    <t>村岡中学校裏門右側</t>
  </si>
  <si>
    <t>高谷公園西側</t>
  </si>
  <si>
    <t>左の条件に合致
する投票区数</t>
  </si>
  <si>
    <t>設置基準数</t>
  </si>
  <si>
    <t>法定設置基数</t>
  </si>
  <si>
    <t>一千人未満</t>
  </si>
  <si>
    <t>２平方キロメートル未満</t>
  </si>
  <si>
    <t>湘南台７丁目４１番地</t>
  </si>
  <si>
    <t>今田公園西側</t>
  </si>
  <si>
    <t>55-8</t>
  </si>
  <si>
    <t>湘南台７丁目１８番地の２</t>
  </si>
  <si>
    <t>総合市民図書館裏側入口右側</t>
  </si>
  <si>
    <t>56-1</t>
  </si>
  <si>
    <t>56-2</t>
  </si>
  <si>
    <t>葛原１３８０番地</t>
  </si>
  <si>
    <t>英樹園植木畑</t>
  </si>
  <si>
    <t>56-3</t>
  </si>
  <si>
    <t>一色排水路内公民館前バス停そば</t>
  </si>
  <si>
    <t>56-4</t>
  </si>
  <si>
    <t>56-5</t>
  </si>
  <si>
    <t>56-6</t>
  </si>
  <si>
    <t>葛原１９８０番地</t>
  </si>
  <si>
    <t>５号事由：その属する投票区のある市町村の区域外の住居に居住</t>
  </si>
  <si>
    <t>本藤沢１丁目８番</t>
  </si>
  <si>
    <t>66-1</t>
  </si>
  <si>
    <t>辻堂西海岸１丁目４番３号</t>
  </si>
  <si>
    <t>66-2</t>
  </si>
  <si>
    <t>辻堂西海岸１丁目６番</t>
  </si>
  <si>
    <t>浜見山公園東側</t>
  </si>
  <si>
    <t>66-3</t>
  </si>
  <si>
    <t>青少年
会館</t>
  </si>
  <si>
    <t>53-3</t>
  </si>
  <si>
    <t>53-4</t>
  </si>
  <si>
    <t>湘南台４丁目３３番地</t>
  </si>
  <si>
    <t>47-6</t>
  </si>
  <si>
    <t>石川２８１３番地</t>
  </si>
  <si>
    <t>48-1</t>
  </si>
  <si>
    <t>亀井野３０９３番地</t>
  </si>
  <si>
    <t>48-2</t>
  </si>
  <si>
    <t>48-3</t>
  </si>
  <si>
    <t>48-4</t>
  </si>
  <si>
    <t>亀井野３３１０番地</t>
  </si>
  <si>
    <t>亀井野公園北側</t>
  </si>
  <si>
    <t>48-5</t>
  </si>
  <si>
    <t>48-6</t>
  </si>
  <si>
    <t>亀井野３３５０番地</t>
  </si>
  <si>
    <t>48-7</t>
  </si>
  <si>
    <t>亀井野３２２５番地１</t>
  </si>
  <si>
    <t>48-8</t>
  </si>
  <si>
    <t>49-1</t>
  </si>
  <si>
    <t>長後６８１番地の４</t>
  </si>
  <si>
    <t>長後公園西側</t>
  </si>
  <si>
    <t>49-2</t>
  </si>
  <si>
    <t>長後２３８８番地</t>
  </si>
  <si>
    <t>49-3</t>
  </si>
  <si>
    <t>長後５１５番地</t>
  </si>
  <si>
    <t>長後市民センター東側</t>
  </si>
  <si>
    <t>49-4</t>
  </si>
  <si>
    <t>下土棚５０９番地の１</t>
  </si>
  <si>
    <t>長後駅西口ロータリー</t>
  </si>
  <si>
    <t>49-5</t>
  </si>
  <si>
    <t>49-6</t>
  </si>
  <si>
    <t>長後１６３番地の１</t>
  </si>
  <si>
    <t>藤沢北消防署長後出張所</t>
  </si>
  <si>
    <t>49-7</t>
  </si>
  <si>
    <t>下土棚４７２番地</t>
  </si>
  <si>
    <t>50-1</t>
  </si>
  <si>
    <t>長後１４１２番地</t>
  </si>
  <si>
    <t>50-2</t>
  </si>
  <si>
    <t>50-3</t>
  </si>
  <si>
    <t>50-4</t>
  </si>
  <si>
    <t>高倉２４３３番地</t>
  </si>
  <si>
    <t>滝の上公園西側</t>
  </si>
  <si>
    <t>50-5</t>
  </si>
  <si>
    <t>高倉２４２５番地</t>
  </si>
  <si>
    <t>50-6</t>
  </si>
  <si>
    <t>50-7</t>
  </si>
  <si>
    <t>長後市民センター</t>
  </si>
  <si>
    <t>長後滝山市民の家</t>
  </si>
  <si>
    <t>長後小学校</t>
  </si>
  <si>
    <t>高倉中学校</t>
  </si>
  <si>
    <t>渋谷ヶ原集会所</t>
  </si>
  <si>
    <t>湘南台小学校</t>
  </si>
  <si>
    <t>湘南台中学校</t>
  </si>
  <si>
    <t>葛原公民館</t>
  </si>
  <si>
    <t>菖蒲沢市民の家</t>
  </si>
  <si>
    <t>打戻自治会館</t>
  </si>
  <si>
    <t>辻堂太平台２丁目１３番</t>
  </si>
  <si>
    <t>11-3</t>
  </si>
  <si>
    <t>鵠沼海岸６丁目６番１２号</t>
  </si>
  <si>
    <t>11-4</t>
  </si>
  <si>
    <t>辻堂太平台２丁目５番</t>
  </si>
  <si>
    <t>11-5</t>
  </si>
  <si>
    <t>鵠沼海岸６丁目１２番</t>
  </si>
  <si>
    <t>11-6</t>
  </si>
  <si>
    <t>27-1</t>
  </si>
  <si>
    <t>聖天島公園南側</t>
  </si>
  <si>
    <t>27-2</t>
  </si>
  <si>
    <t>27-3</t>
  </si>
  <si>
    <t>27-4</t>
  </si>
  <si>
    <t>27-5</t>
  </si>
  <si>
    <t>28-1</t>
  </si>
  <si>
    <t>28-2</t>
  </si>
  <si>
    <t>28-3</t>
  </si>
  <si>
    <t>28-4</t>
  </si>
  <si>
    <t>初多良公園東側</t>
  </si>
  <si>
    <t>28-5</t>
  </si>
  <si>
    <t>28-6</t>
  </si>
  <si>
    <t>28-7</t>
  </si>
  <si>
    <t>28-8</t>
  </si>
  <si>
    <t>29-1</t>
  </si>
  <si>
    <t>辻堂元町２丁目２１番</t>
  </si>
  <si>
    <t>大荒久公園南側左端</t>
  </si>
  <si>
    <t>29-2</t>
  </si>
  <si>
    <t>29-3</t>
  </si>
  <si>
    <t>辻堂元町２丁目１番３３号</t>
  </si>
  <si>
    <t>29-4</t>
  </si>
  <si>
    <t>辻堂元町２丁目７番</t>
  </si>
  <si>
    <t>29-5</t>
  </si>
  <si>
    <t>辻堂元町３丁目１番６号</t>
  </si>
  <si>
    <t>29-6</t>
  </si>
  <si>
    <t>本鵠沼５丁目４番２３号</t>
  </si>
  <si>
    <t>16-2</t>
  </si>
  <si>
    <t>本鵠沼１丁目１４番１２号</t>
  </si>
  <si>
    <t>16-3</t>
  </si>
  <si>
    <t>花立公園ＪＲ社宅側</t>
  </si>
  <si>
    <t>16-4</t>
  </si>
  <si>
    <t>16-5</t>
  </si>
  <si>
    <t>16-6</t>
  </si>
  <si>
    <t>16-7</t>
  </si>
  <si>
    <t>鵠沼花沢町１４番</t>
  </si>
  <si>
    <t>16-8</t>
  </si>
  <si>
    <t>第二花立公園西側</t>
  </si>
  <si>
    <t>17-1</t>
  </si>
  <si>
    <t>38-5</t>
  </si>
  <si>
    <t>藤沢市議会議員選挙公報</t>
  </si>
  <si>
    <t>ブランケット２頁</t>
  </si>
  <si>
    <t>タブロイド４頁</t>
  </si>
  <si>
    <t>ブランケット６頁</t>
  </si>
  <si>
    <t>18-7</t>
  </si>
  <si>
    <t>18-8</t>
  </si>
  <si>
    <t>大鋸９９０番地の３</t>
  </si>
  <si>
    <t>大鋸市民の家入口左側</t>
  </si>
  <si>
    <t>19-1</t>
  </si>
  <si>
    <t>弥勒寺２丁目１番</t>
  </si>
  <si>
    <t>弥勒寺公園西側</t>
  </si>
  <si>
    <t>19-2</t>
  </si>
  <si>
    <t>宮前３７２番地の１</t>
  </si>
  <si>
    <t>19-3</t>
  </si>
  <si>
    <t>弥勒寺２丁目１番２７号</t>
  </si>
  <si>
    <t>19-4</t>
  </si>
  <si>
    <t>19-5</t>
  </si>
  <si>
    <t>19-6</t>
  </si>
  <si>
    <t>19-7</t>
  </si>
  <si>
    <t>小塚４１番地の２１</t>
  </si>
  <si>
    <t>小塚東公園南側</t>
  </si>
  <si>
    <t>20-1</t>
  </si>
  <si>
    <t>村岡城址公園北側</t>
  </si>
  <si>
    <t>55-6</t>
  </si>
  <si>
    <t>湘南台１丁目１７番地</t>
  </si>
  <si>
    <t>55-7</t>
  </si>
  <si>
    <t>病院</t>
  </si>
  <si>
    <t>老人ホーム</t>
  </si>
  <si>
    <t>法49条2項</t>
  </si>
  <si>
    <t>白紙投票</t>
  </si>
  <si>
    <t>②会場使用度数</t>
  </si>
  <si>
    <t>公　　民　　館</t>
  </si>
  <si>
    <t>公　　会　　堂</t>
  </si>
  <si>
    <t>当日</t>
  </si>
  <si>
    <t>（２）人口及び有権者数</t>
  </si>
  <si>
    <t>（１）有効投票・無効投票の内訳</t>
  </si>
  <si>
    <t>当該投票区の選挙人
名簿登録者数</t>
  </si>
  <si>
    <t>当該投票区の面積</t>
  </si>
  <si>
    <t>本町１丁目９番１号</t>
  </si>
  <si>
    <t>4-5</t>
  </si>
  <si>
    <t>西富１丁目８番１号</t>
  </si>
  <si>
    <t>遊行寺裏門右側</t>
  </si>
  <si>
    <t>4-6</t>
  </si>
  <si>
    <t>西富２丁目１３番</t>
  </si>
  <si>
    <t>4-7</t>
  </si>
  <si>
    <t>藤沢２丁目４番７号</t>
  </si>
  <si>
    <t>白旗神社西側</t>
  </si>
  <si>
    <t>5-1</t>
  </si>
  <si>
    <t>本藤沢７丁目２番</t>
  </si>
  <si>
    <t>65-3</t>
  </si>
  <si>
    <t>本藤沢３丁目８番</t>
  </si>
  <si>
    <t>大原公園西側</t>
  </si>
  <si>
    <t>65-4</t>
  </si>
  <si>
    <t>第２６投票区</t>
  </si>
  <si>
    <t>第２７投票区</t>
  </si>
  <si>
    <t>第２８投票区</t>
  </si>
  <si>
    <t>第２９投票区</t>
  </si>
  <si>
    <t>公明党</t>
  </si>
  <si>
    <t>現</t>
  </si>
  <si>
    <t>石川コミュニティセンター</t>
  </si>
  <si>
    <t>音楽室</t>
  </si>
  <si>
    <t>（法第161条第1項第1号）</t>
  </si>
  <si>
    <t>18-1</t>
  </si>
  <si>
    <t>大鋸３丁目８番</t>
  </si>
  <si>
    <t>坂上公園東側</t>
  </si>
  <si>
    <t>18-2</t>
  </si>
  <si>
    <t>18-3</t>
  </si>
  <si>
    <t>大鋸９７０番地</t>
  </si>
  <si>
    <t>18-4</t>
  </si>
  <si>
    <t>大鋸１００３番地</t>
  </si>
  <si>
    <t>大鋸丸山公園北側</t>
  </si>
  <si>
    <t>18-5</t>
  </si>
  <si>
    <t>大鋸１０２８番地</t>
  </si>
  <si>
    <t>18-6</t>
  </si>
  <si>
    <t>大鋸外原公園北側</t>
  </si>
  <si>
    <t>人　口</t>
  </si>
  <si>
    <t>石川市民の家入口右側</t>
  </si>
  <si>
    <t>47-4</t>
  </si>
  <si>
    <t>遠藤２０２３番地の１７</t>
  </si>
  <si>
    <t>環境事業センター南側</t>
  </si>
  <si>
    <t>指定身体障がい者支援施設</t>
  </si>
  <si>
    <t>病院の院長、老人ホームの長、原子爆弾被爆者養護ホームの長、国立保養所の所長、身体障がい者支援施設の長、保護施設の長又は労災リハビリテーション作業所の長に対してなしたもの</t>
  </si>
  <si>
    <t>ラポール藤沢サテライト城南</t>
  </si>
  <si>
    <t>30-1</t>
  </si>
  <si>
    <t>30-2</t>
  </si>
  <si>
    <t>30-3</t>
  </si>
  <si>
    <t>30-4</t>
  </si>
  <si>
    <t>辻堂元町４丁目１５番</t>
  </si>
  <si>
    <t>辻堂市民の家入口右側</t>
  </si>
  <si>
    <t>30-5</t>
  </si>
  <si>
    <t>30-6</t>
  </si>
  <si>
    <t>辻堂元町５丁目１２番</t>
  </si>
  <si>
    <t>30-7</t>
  </si>
  <si>
    <t>辻堂元町４丁目１番</t>
  </si>
  <si>
    <t>30-8</t>
  </si>
  <si>
    <t>31-1</t>
  </si>
  <si>
    <t>辻堂東海岸１丁目７番</t>
  </si>
  <si>
    <t>31-2</t>
  </si>
  <si>
    <t>辻堂太平台１丁目１４番</t>
  </si>
  <si>
    <t>31-3</t>
  </si>
  <si>
    <t>辻堂東海岸１丁目１７番１号</t>
  </si>
  <si>
    <t>辻堂小学校南門左側</t>
  </si>
  <si>
    <t>31-4</t>
  </si>
  <si>
    <t>辻堂東海岸２丁目１番７号</t>
  </si>
  <si>
    <t>31-5</t>
  </si>
  <si>
    <t>31-6</t>
  </si>
  <si>
    <t>31-7</t>
  </si>
  <si>
    <t>31-8</t>
  </si>
  <si>
    <t>32-1</t>
  </si>
  <si>
    <t>32-2</t>
  </si>
  <si>
    <t>白浜養護学校正門右側</t>
  </si>
  <si>
    <t>32-3</t>
  </si>
  <si>
    <t>32-4</t>
  </si>
  <si>
    <t>辻堂西海岸１丁目１番２５号</t>
  </si>
  <si>
    <t>32-5</t>
  </si>
  <si>
    <t>32-6</t>
  </si>
  <si>
    <t>32-7</t>
  </si>
  <si>
    <t>33-1</t>
  </si>
  <si>
    <t>33-2</t>
  </si>
  <si>
    <t>辻堂西海岸２丁目８番</t>
  </si>
  <si>
    <t>33-3</t>
  </si>
  <si>
    <t>辻堂西海岸２丁目１１番</t>
  </si>
  <si>
    <t>33-4</t>
  </si>
  <si>
    <t>辻堂西海岸２丁目６番</t>
  </si>
  <si>
    <t>33-5</t>
  </si>
  <si>
    <t>33-6</t>
  </si>
  <si>
    <t>33-7</t>
  </si>
  <si>
    <t>34-1</t>
  </si>
  <si>
    <t>（法第161条第1項第2号）</t>
  </si>
  <si>
    <t>(法161-1-1)</t>
  </si>
  <si>
    <t>（３）選挙公報</t>
  </si>
  <si>
    <t>①選挙公報の種類</t>
  </si>
  <si>
    <t>日</t>
  </si>
  <si>
    <t>ウ　藤沢市議会議員選挙</t>
  </si>
  <si>
    <t>時間別
累計
投票者数</t>
  </si>
  <si>
    <t>時間別
累計
投票率</t>
  </si>
  <si>
    <t>②投票区分別投票者数</t>
  </si>
  <si>
    <t>不在者投票</t>
  </si>
  <si>
    <t>代理投票</t>
  </si>
  <si>
    <t>うち有効</t>
  </si>
  <si>
    <t>うち無効</t>
  </si>
  <si>
    <t>仮投票</t>
  </si>
  <si>
    <t>第23投票区</t>
  </si>
  <si>
    <t>第24投票区</t>
  </si>
  <si>
    <t>第25投票区</t>
  </si>
  <si>
    <t>第26投票区</t>
  </si>
  <si>
    <t>第27投票区</t>
  </si>
  <si>
    <t>第28投票区</t>
  </si>
  <si>
    <t>第29投票区</t>
  </si>
  <si>
    <t>第30投票区</t>
  </si>
  <si>
    <t>第31投票区</t>
  </si>
  <si>
    <t>（６）期日前投票及び不在者投票</t>
  </si>
  <si>
    <t>１号事由：職務若しくは業務に従事</t>
  </si>
  <si>
    <t>２号事由：用務（１号事由除く）又は事故のため投票区の区域外に旅行又は滞在</t>
  </si>
  <si>
    <t>３号事由：疾病、負傷、妊娠等により歩行が困難である又は刑事施設等に収容</t>
  </si>
  <si>
    <t>52-7</t>
  </si>
  <si>
    <t>53-1</t>
  </si>
  <si>
    <t>53-2</t>
  </si>
  <si>
    <t>市営渋谷ケ原住宅２号棟前</t>
  </si>
  <si>
    <t>獺郷公民館前</t>
  </si>
  <si>
    <t>石原谷公園北側</t>
  </si>
  <si>
    <t>辻堂浄化センター北側</t>
  </si>
  <si>
    <t>第32投票区</t>
  </si>
  <si>
    <t>第33投票区</t>
  </si>
  <si>
    <t>第34投票区</t>
  </si>
  <si>
    <t>第35投票区</t>
  </si>
  <si>
    <t>55-4</t>
  </si>
  <si>
    <t>55-5</t>
  </si>
  <si>
    <t>湘南台１丁目３６番地</t>
  </si>
  <si>
    <t>滝の沢中学校</t>
  </si>
  <si>
    <t>石名坂温水プール　</t>
  </si>
  <si>
    <t>新林小学校</t>
  </si>
  <si>
    <t>片瀬しおさいセンター</t>
  </si>
  <si>
    <t>善行町内会館</t>
  </si>
  <si>
    <t>村岡市民の家</t>
  </si>
  <si>
    <t>教育文化センター</t>
  </si>
  <si>
    <t>まちづくり協会ビル</t>
  </si>
  <si>
    <t>新館１階ロビー</t>
  </si>
  <si>
    <t>体育館</t>
  </si>
  <si>
    <t>第一談話室</t>
  </si>
  <si>
    <t>神奈川県議会議員選挙</t>
  </si>
  <si>
    <t>21-5</t>
  </si>
  <si>
    <t>藤が岡２丁目３番１６号</t>
  </si>
  <si>
    <t>藤が岡保育園北側</t>
  </si>
  <si>
    <t>21-6</t>
  </si>
  <si>
    <t>21-7</t>
  </si>
  <si>
    <t>長後小学校</t>
  </si>
  <si>
    <t>藤沢市議会議員選挙公報</t>
  </si>
  <si>
    <t>選挙人の属する市の選挙管理委員会委員長に対してなしたもの</t>
  </si>
  <si>
    <t>選挙人が所在・居住する地の市区町村の選挙管理委員会委員長に対してなしたもの</t>
  </si>
  <si>
    <t>法第49条第2項による郵便等投票によるもの（うち代理記載）</t>
  </si>
  <si>
    <t>体育室</t>
  </si>
  <si>
    <t>武道室</t>
  </si>
  <si>
    <t>ホール</t>
  </si>
  <si>
    <t>図工室</t>
  </si>
  <si>
    <t>しいの実学園集会室</t>
  </si>
  <si>
    <t>職員室前ロビー</t>
  </si>
  <si>
    <t>図書館下会議室</t>
  </si>
  <si>
    <t>金工室</t>
  </si>
  <si>
    <t>体育館</t>
  </si>
  <si>
    <t>技術室</t>
  </si>
  <si>
    <t>ロビー</t>
  </si>
  <si>
    <t>多目的ホール</t>
  </si>
  <si>
    <t>集会室Ａ</t>
  </si>
  <si>
    <t>１階ロビー</t>
  </si>
  <si>
    <t>衛生教育室</t>
  </si>
  <si>
    <t>第２技術室</t>
  </si>
  <si>
    <t>大会議室</t>
  </si>
  <si>
    <t>クローバーホスピタル</t>
  </si>
  <si>
    <t>内田公園東側</t>
  </si>
  <si>
    <t>15-5</t>
  </si>
  <si>
    <t>44-6</t>
  </si>
  <si>
    <t>亀井野小学校北門右側</t>
  </si>
  <si>
    <t>44-7</t>
  </si>
  <si>
    <t>45-1</t>
  </si>
  <si>
    <t>亀井野４丁目１１番地</t>
  </si>
  <si>
    <t>34-2</t>
  </si>
  <si>
    <t>34-3</t>
  </si>
  <si>
    <t>34-4</t>
  </si>
  <si>
    <t>辻堂新町１丁目１１番</t>
  </si>
  <si>
    <t>34-5</t>
  </si>
  <si>
    <t>34-6</t>
  </si>
  <si>
    <t>羽鳥１丁目３番１２号</t>
  </si>
  <si>
    <t>34-7</t>
  </si>
  <si>
    <t>35-1</t>
  </si>
  <si>
    <t>辻堂新町２丁目１３番１号</t>
  </si>
  <si>
    <t>51-2</t>
  </si>
  <si>
    <t>65-5</t>
  </si>
  <si>
    <t>本藤沢２丁目１番１号</t>
  </si>
  <si>
    <t>石名坂環境事業所工場門右側</t>
  </si>
  <si>
    <t>65-6</t>
  </si>
  <si>
    <t>65-7</t>
  </si>
  <si>
    <t>当選人数</t>
  </si>
  <si>
    <t>当日投票</t>
  </si>
  <si>
    <t>投票の内容</t>
  </si>
  <si>
    <t>投票管理者において受理と決定しかつ拒否の決定をしなかったもの</t>
  </si>
  <si>
    <t>開票管理者において受理と決定したもの</t>
  </si>
  <si>
    <t>１号事由</t>
  </si>
  <si>
    <t>２号事由</t>
  </si>
  <si>
    <t>３号事由</t>
  </si>
  <si>
    <t>５号事由</t>
  </si>
  <si>
    <t>期日前・不在者投票事由</t>
  </si>
  <si>
    <t>第３０投票区</t>
  </si>
  <si>
    <t>第３１投票区</t>
  </si>
  <si>
    <t>第３２投票区</t>
  </si>
  <si>
    <t>第３３投票区</t>
  </si>
  <si>
    <t>第３４投票区</t>
  </si>
  <si>
    <t>第３５投票区</t>
  </si>
  <si>
    <t>第３６投票区</t>
  </si>
  <si>
    <t>第３７投票区</t>
  </si>
  <si>
    <t>単に雑事を記載したもの</t>
  </si>
  <si>
    <t>単に記号、符号を記載したもの</t>
  </si>
  <si>
    <t>あん分投票以外の投票</t>
  </si>
  <si>
    <t>あん分投票</t>
  </si>
  <si>
    <t>東奥田公園東側</t>
  </si>
  <si>
    <t>9-1</t>
  </si>
  <si>
    <t>鵠沼海岸２丁目１０番３４号</t>
  </si>
  <si>
    <t>9-2</t>
  </si>
  <si>
    <t>50-8</t>
  </si>
  <si>
    <t>天神添公園北側</t>
  </si>
  <si>
    <t>51-1</t>
  </si>
  <si>
    <t>高倉２２５８番地の１</t>
  </si>
  <si>
    <t>辻堂西海岸３丁目１番</t>
  </si>
  <si>
    <t>66-4</t>
  </si>
  <si>
    <t>66-5</t>
  </si>
  <si>
    <t>不在者</t>
  </si>
  <si>
    <t>少年院の長又は婦人補導院の長に対してなしたもの</t>
  </si>
  <si>
    <t>特定国外派遣組織の長に対してなしたもの</t>
  </si>
  <si>
    <t>南極地域調査組織の長に対してなしたもの</t>
  </si>
  <si>
    <t>亀井野１０７３番地</t>
  </si>
  <si>
    <t>43-6</t>
  </si>
  <si>
    <t>天神町３丁目３１番地</t>
  </si>
  <si>
    <t>東山田公園東側</t>
  </si>
  <si>
    <t>43-7</t>
  </si>
  <si>
    <t>天神町３丁目３番地</t>
  </si>
  <si>
    <t>43-8</t>
  </si>
  <si>
    <t>天神町２丁目１４番地</t>
  </si>
  <si>
    <t>天神公園南側</t>
  </si>
  <si>
    <t>44-1</t>
  </si>
  <si>
    <t>唐池公園西側</t>
  </si>
  <si>
    <t>44-2</t>
  </si>
  <si>
    <t>44-3</t>
  </si>
  <si>
    <t>亀井野３丁目１１番地</t>
  </si>
  <si>
    <t>44-4</t>
  </si>
  <si>
    <t>44-5</t>
  </si>
  <si>
    <t>亀井野３丁目３１番地</t>
  </si>
  <si>
    <t>亀井野小学校東門右側</t>
  </si>
  <si>
    <t>自由民主党</t>
  </si>
  <si>
    <t>日本共産党</t>
  </si>
  <si>
    <t>性別</t>
  </si>
  <si>
    <t>時間帯</t>
  </si>
  <si>
    <t>鵠沼海岸４丁目１２番</t>
  </si>
  <si>
    <t>10-8</t>
  </si>
  <si>
    <t>11-1</t>
  </si>
  <si>
    <t>11-2</t>
  </si>
  <si>
    <t>46-6</t>
  </si>
  <si>
    <t>下土棚１０６５番地</t>
  </si>
  <si>
    <t>46-7</t>
  </si>
  <si>
    <t>46-8</t>
  </si>
  <si>
    <t>46-9</t>
  </si>
  <si>
    <t>長後第二公園東側</t>
  </si>
  <si>
    <t>47-1</t>
  </si>
  <si>
    <t>遠藤２０２３番地の１</t>
  </si>
  <si>
    <t>47-2</t>
  </si>
  <si>
    <t>遠藤７３４番地</t>
  </si>
  <si>
    <t>47-3</t>
  </si>
  <si>
    <t>候補者でない者又は候補者となることができない者の氏名を記載したもの</t>
  </si>
  <si>
    <t>６０代</t>
  </si>
  <si>
    <t>20-6</t>
  </si>
  <si>
    <t>村岡東４丁目１２番地</t>
  </si>
  <si>
    <t>高谷下公園南側</t>
  </si>
  <si>
    <t>20-7</t>
  </si>
  <si>
    <t>渡内１丁目２２番</t>
  </si>
  <si>
    <t>21-1</t>
  </si>
  <si>
    <t>21-2</t>
  </si>
  <si>
    <t>21-3</t>
  </si>
  <si>
    <t>第１投票区</t>
  </si>
  <si>
    <t>第２投票区</t>
  </si>
  <si>
    <t>第３投票区</t>
  </si>
  <si>
    <t>第４投票区</t>
  </si>
  <si>
    <t>第５投票区</t>
  </si>
  <si>
    <t>第３８投票区</t>
  </si>
  <si>
    <t>第３９投票区</t>
  </si>
  <si>
    <t>第４０投票区</t>
  </si>
  <si>
    <t>第36投票区</t>
  </si>
  <si>
    <t>第37投票区</t>
  </si>
  <si>
    <t>第38投票区</t>
  </si>
  <si>
    <t>第39投票区</t>
  </si>
  <si>
    <t>第40投票区</t>
  </si>
  <si>
    <t>第41投票区</t>
  </si>
  <si>
    <t>第42投票区</t>
  </si>
  <si>
    <t>第43投票区</t>
  </si>
  <si>
    <t>第44投票区</t>
  </si>
  <si>
    <t>第45投票区</t>
  </si>
  <si>
    <t>第46投票区</t>
  </si>
  <si>
    <t>第47投票区</t>
  </si>
  <si>
    <t>第48投票区</t>
  </si>
  <si>
    <t>第49投票区</t>
  </si>
  <si>
    <t>第50投票区</t>
  </si>
  <si>
    <t>第51投票区</t>
  </si>
  <si>
    <t>第52投票区</t>
  </si>
  <si>
    <t>第53投票区</t>
  </si>
  <si>
    <t>第54投票区</t>
  </si>
  <si>
    <t>第55投票区</t>
  </si>
  <si>
    <t>第56投票区</t>
  </si>
  <si>
    <t>第57投票区</t>
  </si>
  <si>
    <t>第58投票区</t>
  </si>
  <si>
    <t>第59投票区</t>
  </si>
  <si>
    <t>第60投票区</t>
  </si>
  <si>
    <t>第61投票区</t>
  </si>
  <si>
    <t>第62投票区</t>
  </si>
  <si>
    <t>第63投票区</t>
  </si>
  <si>
    <t>第64投票区</t>
  </si>
  <si>
    <t>第65投票区</t>
  </si>
  <si>
    <t>第66投票区</t>
  </si>
  <si>
    <t>第67投票区</t>
  </si>
  <si>
    <t>第68投票区</t>
  </si>
  <si>
    <t>第69投票区</t>
  </si>
  <si>
    <t>第70投票区</t>
  </si>
  <si>
    <t>第71投票区</t>
  </si>
  <si>
    <t>第72投票区</t>
  </si>
  <si>
    <t>第73投票区</t>
  </si>
  <si>
    <t>公立　　公民館</t>
  </si>
  <si>
    <t>私立　　公民館</t>
  </si>
  <si>
    <t>市民　　の家</t>
  </si>
  <si>
    <t>市の　　施設</t>
  </si>
  <si>
    <t>第74投票区</t>
  </si>
  <si>
    <t>羽鳥４丁目９番</t>
  </si>
  <si>
    <t>37-1</t>
  </si>
  <si>
    <t>城南５丁目３番</t>
  </si>
  <si>
    <t>37-2</t>
  </si>
  <si>
    <t>城南３丁目３番１号</t>
  </si>
  <si>
    <t>37-3</t>
  </si>
  <si>
    <t>稲荷５２０番地先</t>
  </si>
  <si>
    <t>37-4</t>
  </si>
  <si>
    <t>37-5</t>
  </si>
  <si>
    <t>第５１投票区</t>
  </si>
  <si>
    <t>第５２投票区</t>
  </si>
  <si>
    <t>第５３投票区</t>
  </si>
  <si>
    <t>第５４投票区</t>
  </si>
  <si>
    <t>第５５投票区</t>
  </si>
  <si>
    <t>第５６投票区</t>
  </si>
  <si>
    <t>第５７投票区</t>
  </si>
  <si>
    <t>第５８投票区</t>
  </si>
  <si>
    <t>第５９投票区</t>
  </si>
  <si>
    <t>第６０投票区</t>
  </si>
  <si>
    <t>第６１投票区</t>
  </si>
  <si>
    <t>第６２投票区</t>
  </si>
  <si>
    <t>第６３投票区</t>
  </si>
  <si>
    <t>第６４投票区</t>
  </si>
  <si>
    <t>第６５投票区</t>
  </si>
  <si>
    <t>第６６投票区</t>
  </si>
  <si>
    <t>第６７投票区</t>
  </si>
  <si>
    <t>第６８投票区</t>
  </si>
  <si>
    <t>第６９投票区</t>
  </si>
  <si>
    <t>第７０投票区</t>
  </si>
  <si>
    <t>第７１投票区</t>
  </si>
  <si>
    <t>第７２投票区</t>
  </si>
  <si>
    <t>藤沢市役所</t>
  </si>
  <si>
    <t>大越小学校</t>
  </si>
  <si>
    <t>　※神奈川県議会議員選挙では中間速報は行わないため、時間別統計をとっておりません（速報は確定のみ）。</t>
  </si>
  <si>
    <t>⑤投票区別投票者数及び投票率</t>
  </si>
  <si>
    <t>⑥代理投票及び点字投票等</t>
  </si>
  <si>
    <t>大庭中学校南門右側</t>
  </si>
  <si>
    <t>40-7</t>
  </si>
  <si>
    <t>大庭５４０６番地の２</t>
  </si>
  <si>
    <t>湘南大庭市民センター隣広場</t>
  </si>
  <si>
    <t>41-1</t>
  </si>
  <si>
    <t>善行団地２番５号</t>
  </si>
  <si>
    <t>41-2</t>
  </si>
  <si>
    <t>善行団地３番１６号</t>
  </si>
  <si>
    <t>善行団地マーケット前バス停横</t>
  </si>
  <si>
    <t>41-3</t>
  </si>
  <si>
    <t>41-4</t>
  </si>
  <si>
    <t>善行団地５番１０号</t>
  </si>
  <si>
    <t>41-5</t>
  </si>
  <si>
    <t>41-6</t>
  </si>
  <si>
    <t>41-7</t>
  </si>
  <si>
    <t>石川３９８８番地の１</t>
  </si>
  <si>
    <t>42-1</t>
  </si>
  <si>
    <t>42-2</t>
  </si>
  <si>
    <t>湘南台２丁目１９番地</t>
  </si>
  <si>
    <t>原谷公園東側</t>
  </si>
  <si>
    <t>42-3</t>
  </si>
  <si>
    <t>42-4</t>
  </si>
  <si>
    <t>投票区</t>
  </si>
  <si>
    <t>71-3</t>
  </si>
  <si>
    <t>71-4</t>
  </si>
  <si>
    <t>71-5</t>
  </si>
  <si>
    <t>71-6</t>
  </si>
  <si>
    <t>71-7</t>
  </si>
  <si>
    <t>聖園女学院</t>
  </si>
  <si>
    <t>藤沢公民館</t>
  </si>
  <si>
    <t>本町小学校</t>
  </si>
  <si>
    <t>善行市民センター</t>
  </si>
  <si>
    <t>秩父宮記念体育館</t>
  </si>
  <si>
    <t>鵠沼市民センター</t>
  </si>
  <si>
    <t>鵠南小学校</t>
  </si>
  <si>
    <t>太陽の家</t>
  </si>
  <si>
    <t>鵠沼藤が谷市民の家</t>
  </si>
  <si>
    <t>鵠洋小学校</t>
  </si>
  <si>
    <t>第一中学校</t>
  </si>
  <si>
    <t>鵠沼小学校</t>
  </si>
  <si>
    <t>鵠沼中学校</t>
  </si>
  <si>
    <t>大鋸小学校</t>
  </si>
  <si>
    <t>村岡公民館</t>
  </si>
  <si>
    <t>高谷小学校</t>
  </si>
  <si>
    <t>藤が岡市民の家</t>
  </si>
  <si>
    <t>不在者投票管理者の区分</t>
  </si>
  <si>
    <t>第６投票区</t>
  </si>
  <si>
    <t>第７投票区</t>
  </si>
  <si>
    <t>第８投票区</t>
  </si>
  <si>
    <t>第９投票区</t>
  </si>
  <si>
    <t>第10投票区</t>
  </si>
  <si>
    <t>第11投票区</t>
  </si>
  <si>
    <t>辻堂3丁目10番2号</t>
  </si>
  <si>
    <t>小塚383番地</t>
  </si>
  <si>
    <t>南藤沢4番6号</t>
  </si>
  <si>
    <t>藤沢2丁目6番1号</t>
  </si>
  <si>
    <t>高倉2345番地</t>
  </si>
  <si>
    <t>円行1丁目13番地の7</t>
  </si>
  <si>
    <t>湘南台1丁目19番地の7</t>
  </si>
  <si>
    <t>白旗1丁目11番1号</t>
  </si>
  <si>
    <t>獺郷580番地</t>
  </si>
  <si>
    <t>遠藤35番地</t>
  </si>
  <si>
    <t>渡内3丁目8番60号</t>
  </si>
  <si>
    <t>稲荷345番地</t>
  </si>
  <si>
    <t>石川3928番地の5</t>
  </si>
  <si>
    <t>12-7</t>
  </si>
  <si>
    <t>鵠沼藤が谷２丁目１１番</t>
  </si>
  <si>
    <t>13-1</t>
  </si>
  <si>
    <t>13-2</t>
  </si>
  <si>
    <t>13-3</t>
  </si>
  <si>
    <t>13-4</t>
  </si>
  <si>
    <t>７０以上</t>
  </si>
  <si>
    <t>有権者数</t>
  </si>
  <si>
    <t>期日前投票</t>
  </si>
  <si>
    <t>小糸台公園西側</t>
  </si>
  <si>
    <t>38-8</t>
  </si>
  <si>
    <t>39-1</t>
  </si>
  <si>
    <t>39-2</t>
  </si>
  <si>
    <t>39-3</t>
  </si>
  <si>
    <t>39-4</t>
  </si>
  <si>
    <t>39-5</t>
  </si>
  <si>
    <t>請求数</t>
  </si>
  <si>
    <t>私立学校</t>
  </si>
  <si>
    <t>図書館</t>
  </si>
  <si>
    <t>県施設</t>
  </si>
  <si>
    <t>郵便局</t>
  </si>
  <si>
    <t>新聞販売店</t>
  </si>
  <si>
    <t>民間施設</t>
  </si>
  <si>
    <t>市民ｾﾝﾀｰ</t>
  </si>
  <si>
    <t>ア　補完施設</t>
  </si>
  <si>
    <t>施設数</t>
  </si>
  <si>
    <t>各補完部数</t>
  </si>
  <si>
    <t>総補完部数</t>
  </si>
  <si>
    <t>（補完施設への配布数）</t>
  </si>
  <si>
    <t>送付件数</t>
  </si>
  <si>
    <t>（希望者への郵送）</t>
  </si>
  <si>
    <t>鵠沼1559番地</t>
  </si>
  <si>
    <t>鵠沼石上3丁目3番6号</t>
  </si>
  <si>
    <t>片瀬海岸1丁目7番9号</t>
  </si>
  <si>
    <t>亀井野2520番地の3</t>
  </si>
  <si>
    <t>用田820番地</t>
  </si>
  <si>
    <t>選挙
区分</t>
  </si>
  <si>
    <t>打戻１０８５番地</t>
  </si>
  <si>
    <t>59-1</t>
  </si>
  <si>
    <t>用田４１７番地</t>
  </si>
  <si>
    <t>点字投票</t>
  </si>
  <si>
    <t>届出</t>
  </si>
  <si>
    <t>番号</t>
  </si>
  <si>
    <t>得票数</t>
  </si>
  <si>
    <t>項目</t>
  </si>
  <si>
    <t>票数</t>
  </si>
  <si>
    <t>備考</t>
  </si>
  <si>
    <t>法定得票数</t>
  </si>
  <si>
    <t>供託金没収点</t>
  </si>
  <si>
    <t>公職選挙法第95条　有効投票数</t>
  </si>
  <si>
    <t>その他の協力機関</t>
  </si>
  <si>
    <t>7-1</t>
  </si>
  <si>
    <t>木工室</t>
  </si>
  <si>
    <t>人口</t>
  </si>
  <si>
    <t>有権者数</t>
  </si>
  <si>
    <t>延参観人数</t>
  </si>
  <si>
    <t>合計</t>
  </si>
  <si>
    <t>合 計</t>
  </si>
  <si>
    <t>大庭５５２７番地の２</t>
  </si>
  <si>
    <t>善行団地６番１号</t>
  </si>
  <si>
    <t>亀井野５５０番地</t>
  </si>
  <si>
    <t>亀井野１０００番地</t>
  </si>
  <si>
    <t>西俣野２６６０番地</t>
  </si>
  <si>
    <t>長後７７０番地</t>
  </si>
  <si>
    <t>高倉１１２２番地</t>
  </si>
  <si>
    <t>打戻２５３７番地の１</t>
  </si>
  <si>
    <t>宮原１２８９番地</t>
  </si>
  <si>
    <t>開票管理者において不受理と決定したもの</t>
  </si>
  <si>
    <t>累計</t>
  </si>
  <si>
    <t>湘南台４丁目２２番地</t>
  </si>
  <si>
    <t>折込部数</t>
  </si>
  <si>
    <t>③新聞を定期購読していない方への補完措置</t>
  </si>
  <si>
    <t>保育園</t>
  </si>
  <si>
    <t>投票所名</t>
  </si>
  <si>
    <t>第５０投票区</t>
  </si>
  <si>
    <t>湘南太平台病院</t>
  </si>
  <si>
    <t>湘南第一病院</t>
  </si>
  <si>
    <t>湘南長寿園病院</t>
  </si>
  <si>
    <t>藤沢御所見病院</t>
  </si>
  <si>
    <t>藤沢脳神経外科病院</t>
  </si>
  <si>
    <t>39-6</t>
  </si>
  <si>
    <t>大庭５０８３番地</t>
  </si>
  <si>
    <t>39-7</t>
  </si>
  <si>
    <t>大庭５２４２番地</t>
  </si>
  <si>
    <t>39-8</t>
  </si>
  <si>
    <t>40-1</t>
  </si>
  <si>
    <t>40-2</t>
  </si>
  <si>
    <t>40-3</t>
  </si>
  <si>
    <t>40-4</t>
  </si>
  <si>
    <t>大庭５５２８番地</t>
  </si>
  <si>
    <t>40-5</t>
  </si>
  <si>
    <t>大庭中学校北門左側</t>
  </si>
  <si>
    <t>40-6</t>
  </si>
  <si>
    <t>69歳以下</t>
  </si>
  <si>
    <t>（参考）市議会議員選挙における最高・最低年齢</t>
  </si>
  <si>
    <t>最高年齢</t>
  </si>
  <si>
    <t>最低年齢</t>
  </si>
  <si>
    <t>候補者の</t>
  </si>
  <si>
    <t>平均年齢</t>
  </si>
  <si>
    <t>候補者</t>
  </si>
  <si>
    <t>当選者</t>
  </si>
  <si>
    <t>片瀬３丁目３番４４号</t>
  </si>
  <si>
    <t>内                               訳</t>
  </si>
  <si>
    <t>藤沢養護老人ホーム</t>
  </si>
  <si>
    <t>藤沢特別養護老人ホーム</t>
  </si>
  <si>
    <t>白鷺苑</t>
  </si>
  <si>
    <t>ラポール藤沢</t>
  </si>
  <si>
    <t>湘南台中学校西側</t>
  </si>
  <si>
    <t>55-2</t>
  </si>
  <si>
    <t>湘南台７丁目１６番地</t>
  </si>
  <si>
    <t>湘南台公園西側</t>
  </si>
  <si>
    <t>55-3</t>
  </si>
  <si>
    <t>湘南台１丁目２９番地</t>
  </si>
  <si>
    <t>71-1</t>
  </si>
  <si>
    <t>白旗４丁目５番</t>
  </si>
  <si>
    <t>71-2</t>
  </si>
  <si>
    <t>11-7</t>
  </si>
  <si>
    <t>11-8</t>
  </si>
  <si>
    <t>12-1</t>
  </si>
  <si>
    <t>12-2</t>
  </si>
  <si>
    <t>ＮＴＴ鵠沼独身寮</t>
  </si>
  <si>
    <t>12-3</t>
  </si>
  <si>
    <t>12-4</t>
  </si>
  <si>
    <t>12-5</t>
  </si>
  <si>
    <t>12-6</t>
  </si>
  <si>
    <t>滝の沢不動尊石垣</t>
  </si>
  <si>
    <t>61-8</t>
  </si>
  <si>
    <t>62-1</t>
  </si>
  <si>
    <t>遠藤２９５９番地</t>
  </si>
  <si>
    <t>秋葉台小学校正門右側</t>
  </si>
  <si>
    <t>62-2</t>
  </si>
  <si>
    <t>62-3</t>
  </si>
  <si>
    <t>62-4</t>
  </si>
  <si>
    <t>62-5</t>
  </si>
  <si>
    <t>第12投票区</t>
  </si>
  <si>
    <t>第13投票区</t>
  </si>
  <si>
    <t>第14投票区</t>
  </si>
  <si>
    <t>第18投票区</t>
  </si>
  <si>
    <t>第19投票区</t>
  </si>
  <si>
    <t>第20投票区</t>
  </si>
  <si>
    <t>第21投票区</t>
  </si>
  <si>
    <t>第22投票区</t>
  </si>
  <si>
    <t>大学</t>
  </si>
  <si>
    <t>投票の種類</t>
  </si>
  <si>
    <t>投票数(A)</t>
  </si>
  <si>
    <t>有権者数(B)</t>
  </si>
  <si>
    <t>7-2</t>
  </si>
  <si>
    <t>7-3</t>
  </si>
  <si>
    <t>7-4</t>
  </si>
  <si>
    <t>7-5</t>
  </si>
  <si>
    <t>善行市民センター駐車場</t>
  </si>
  <si>
    <t>7-6</t>
  </si>
  <si>
    <t>善行駅東口ロータリー植裁</t>
  </si>
  <si>
    <t>7-7</t>
  </si>
  <si>
    <t>8-1</t>
  </si>
  <si>
    <t>南藤沢１番</t>
  </si>
  <si>
    <t>8-2</t>
  </si>
  <si>
    <t>鵠沼石上１丁目１１番</t>
  </si>
  <si>
    <t>砥上公園南側</t>
  </si>
  <si>
    <t>8-3</t>
  </si>
  <si>
    <t>鵠沼東２番</t>
  </si>
  <si>
    <t>奥田三角公園南側</t>
  </si>
  <si>
    <t>8-4</t>
  </si>
  <si>
    <t>8-5</t>
  </si>
  <si>
    <t>8-6</t>
  </si>
  <si>
    <t>鵠沼石上２丁目１０番</t>
  </si>
  <si>
    <t>8-7</t>
  </si>
  <si>
    <t>南藤沢２１番</t>
  </si>
  <si>
    <t>8-8</t>
  </si>
  <si>
    <t>民主党</t>
  </si>
  <si>
    <t>52-3</t>
  </si>
  <si>
    <t>高倉９７２番地</t>
  </si>
  <si>
    <t>52-4</t>
  </si>
  <si>
    <t>52-5</t>
  </si>
  <si>
    <t>高倉１２２０番地</t>
  </si>
  <si>
    <t>52-6</t>
  </si>
  <si>
    <t>総務省令で指定する市町村の選挙管理委員会の委員長に対してなしたもの</t>
  </si>
  <si>
    <t>熊山園擁壁</t>
  </si>
  <si>
    <t>61-1</t>
  </si>
  <si>
    <t>矢向公園西側</t>
  </si>
  <si>
    <t>61-2</t>
  </si>
  <si>
    <t>遠藤８１８番地</t>
  </si>
  <si>
    <t>鵠沼桜が岡３丁目１番</t>
  </si>
  <si>
    <t>上岡公園東側</t>
  </si>
  <si>
    <t>13-5</t>
  </si>
  <si>
    <t>本鵠沼３丁目９番９号</t>
  </si>
  <si>
    <t>13-6</t>
  </si>
  <si>
    <t>鵠沼松が岡５丁目８番</t>
  </si>
  <si>
    <t>13-7</t>
  </si>
  <si>
    <t>14-1</t>
  </si>
  <si>
    <t>14-2</t>
  </si>
  <si>
    <t>鵠沼藤が谷４丁目９番１０号</t>
  </si>
  <si>
    <t>14-3</t>
  </si>
  <si>
    <t>14-4</t>
  </si>
  <si>
    <t>鵠沼藤が谷４丁目１９番</t>
  </si>
  <si>
    <t>14-5</t>
  </si>
  <si>
    <t>14-6</t>
  </si>
  <si>
    <t>36-1</t>
  </si>
  <si>
    <t>羽鳥３丁目１１番１号</t>
  </si>
  <si>
    <t>36-2</t>
  </si>
  <si>
    <t>36-3</t>
  </si>
  <si>
    <t>36-4</t>
  </si>
  <si>
    <t>羽鳥４丁目１３番１４号</t>
  </si>
  <si>
    <t>36-5</t>
  </si>
  <si>
    <t>36-6</t>
  </si>
  <si>
    <t>36-7</t>
  </si>
  <si>
    <t>羽鳥５丁目１０番</t>
  </si>
  <si>
    <t>36-8</t>
  </si>
  <si>
    <t>投票者数</t>
  </si>
  <si>
    <t>平成</t>
  </si>
  <si>
    <t>当日有権者数</t>
  </si>
  <si>
    <t>世帯数</t>
  </si>
  <si>
    <t>男</t>
  </si>
  <si>
    <t>女</t>
  </si>
  <si>
    <t>45-2</t>
  </si>
  <si>
    <t>亀井野４丁目８番地の１</t>
  </si>
  <si>
    <t>20-2</t>
  </si>
  <si>
    <t>村岡東１丁目６番地</t>
  </si>
  <si>
    <t>十二天公園東側</t>
  </si>
  <si>
    <t>20-3</t>
  </si>
  <si>
    <t>村岡東２丁目６番地</t>
  </si>
  <si>
    <t>20-4</t>
  </si>
  <si>
    <t>村岡東３丁目８番地</t>
  </si>
  <si>
    <t>渡内公園西側</t>
  </si>
  <si>
    <t>20-5</t>
  </si>
  <si>
    <t>みどりの広場第３５９号</t>
  </si>
  <si>
    <t>23-4</t>
  </si>
  <si>
    <t>23-5</t>
  </si>
  <si>
    <t>片瀬２丁目１４番２９号</t>
  </si>
  <si>
    <t>24-1</t>
  </si>
  <si>
    <t>鵠生園西側植裁</t>
  </si>
  <si>
    <t>24-2</t>
  </si>
  <si>
    <t>船長に対してなしたもの</t>
  </si>
  <si>
    <t>２人以上の候補者の氏名を記載したもの</t>
  </si>
  <si>
    <t>被選挙権のない候補者の氏名を記載したもの</t>
  </si>
  <si>
    <t>候補者の氏名のほか、他事を記載したもの</t>
  </si>
  <si>
    <t>候補者の氏名を自書しないもの</t>
  </si>
  <si>
    <t>候補者の何人を記載したかを確認し難いもの</t>
  </si>
  <si>
    <t>獺郷218番地</t>
  </si>
  <si>
    <t>円行991番地</t>
  </si>
  <si>
    <t>高谷116番地の1</t>
  </si>
  <si>
    <t>小塚370番地の1</t>
  </si>
  <si>
    <t>城南1丁目22番7号</t>
  </si>
  <si>
    <t>湘南中央病院</t>
  </si>
  <si>
    <t>藤沢ケアセンター</t>
  </si>
  <si>
    <t>湘南わかば苑</t>
  </si>
  <si>
    <t>ケアパーク湘南台</t>
  </si>
  <si>
    <t>45-3</t>
  </si>
  <si>
    <t>六会駅前公園西側</t>
  </si>
  <si>
    <t>45-4</t>
  </si>
  <si>
    <t>六会駅前公園東側</t>
  </si>
  <si>
    <t>45-5</t>
  </si>
  <si>
    <t>45-6</t>
  </si>
  <si>
    <t>45-7</t>
  </si>
  <si>
    <t>45-8</t>
  </si>
  <si>
    <t>亀井野１５２４番地</t>
  </si>
  <si>
    <t>ファーストシテイ松嶋南側鉄柵</t>
  </si>
  <si>
    <t>46-1</t>
  </si>
  <si>
    <t>46-2</t>
  </si>
  <si>
    <t>片瀬小学校</t>
  </si>
  <si>
    <t>片瀬市民センター</t>
  </si>
  <si>
    <t>湘南白百合学園小学校</t>
  </si>
  <si>
    <t>片瀬中学校</t>
  </si>
  <si>
    <t>江の島市民の家</t>
  </si>
  <si>
    <t>辻堂青少年会館</t>
  </si>
  <si>
    <t>八松小学校</t>
  </si>
  <si>
    <t>辻堂市民の家</t>
  </si>
  <si>
    <t>辻堂小学校</t>
  </si>
  <si>
    <t>高砂小学校</t>
  </si>
  <si>
    <t>辻堂団地集会所</t>
  </si>
  <si>
    <t>明治市民センター</t>
  </si>
  <si>
    <t>明治中学校</t>
  </si>
  <si>
    <t>羽鳥小学校</t>
  </si>
  <si>
    <t>明治小学校</t>
  </si>
  <si>
    <t>社会民主党</t>
  </si>
  <si>
    <t>長後小学校</t>
  </si>
  <si>
    <t>72-4</t>
  </si>
  <si>
    <t>円行下原公園北側</t>
  </si>
  <si>
    <t>72-5</t>
  </si>
  <si>
    <t>引地川緑地円行新橋横</t>
  </si>
  <si>
    <t>72-6</t>
  </si>
  <si>
    <t>引地川緑地円行大橋上流沿い</t>
  </si>
  <si>
    <t>72-7</t>
  </si>
  <si>
    <t>第７４投票区</t>
  </si>
  <si>
    <t>かめっこ広場教室</t>
  </si>
  <si>
    <t>体育室</t>
  </si>
  <si>
    <t>浜見小学校</t>
  </si>
  <si>
    <t>辻堂西海岸１丁目４番１号</t>
  </si>
  <si>
    <t>柄沢中央町内会館</t>
  </si>
  <si>
    <t>柄沢５１４番地の１</t>
  </si>
  <si>
    <t>イ　藤沢市議会議員選挙</t>
  </si>
  <si>
    <t>③藤沢市議会議員選挙</t>
  </si>
  <si>
    <t>自由民主党</t>
  </si>
  <si>
    <t>日本共産党</t>
  </si>
  <si>
    <t>公明党</t>
  </si>
  <si>
    <t>無所属</t>
  </si>
  <si>
    <t>公職選挙法第93条　有効投票数</t>
  </si>
  <si>
    <t>※投票率は小数第３位を四捨五入しています。</t>
  </si>
  <si>
    <t>西方公園南東側</t>
  </si>
  <si>
    <t>68-5</t>
  </si>
  <si>
    <t>西方公園北東側</t>
  </si>
  <si>
    <t>68-6</t>
  </si>
  <si>
    <t>68-7</t>
  </si>
  <si>
    <t>69-1</t>
  </si>
  <si>
    <t>69-2</t>
  </si>
  <si>
    <t>善行２丁目１８番地の５</t>
  </si>
  <si>
    <t>69-3</t>
  </si>
  <si>
    <t>藤沢病院</t>
  </si>
  <si>
    <t>山内病院</t>
  </si>
  <si>
    <t>藤沢市民病院</t>
  </si>
  <si>
    <t>湘南敬愛病院</t>
  </si>
  <si>
    <t>⑦投票区別・年代別投票者数及び投票率</t>
  </si>
  <si>
    <t>湘洋中学校正門左側</t>
  </si>
  <si>
    <t>浜見山ポンプ場入口右側</t>
  </si>
  <si>
    <t>市営鵠沼住宅２号棟西側</t>
  </si>
  <si>
    <t>引地川緑地（引地川まちかど公園）南側</t>
  </si>
  <si>
    <t>下沢まちかど公園</t>
  </si>
  <si>
    <t>引地川緑地長久保公園駐車場入口前</t>
  </si>
  <si>
    <t>太陽の家正門右側</t>
  </si>
  <si>
    <t>引地川緑地太平橋交差点北側</t>
  </si>
  <si>
    <t>八部（鵠沼運動）公園プール南側</t>
  </si>
  <si>
    <t>八部（鵠沼運動）公園駐車場入口左側</t>
  </si>
  <si>
    <t>長久保公園南側</t>
  </si>
  <si>
    <t>下岡（松が岡）公園南側</t>
  </si>
  <si>
    <t>賀来神社石段右側</t>
  </si>
  <si>
    <t>下岡（松が岡）公園北側</t>
  </si>
  <si>
    <t>藤が谷公園東側</t>
  </si>
  <si>
    <t>鵠洋小学校グラウンド南側</t>
  </si>
  <si>
    <t>鵠洋小学校裏門左側</t>
  </si>
  <si>
    <t>鵠洋小学校正門左側</t>
  </si>
  <si>
    <t>本鵠沼市民の家東側</t>
  </si>
  <si>
    <t>鵠沼松が岡公園北側</t>
  </si>
  <si>
    <t>桜小路公園北側</t>
  </si>
  <si>
    <t>第一中学校正門左側</t>
  </si>
  <si>
    <t>烏森公園南側</t>
  </si>
  <si>
    <t>ＪＲ線鵠沼第一踏切北側</t>
  </si>
  <si>
    <t>日本精工(株)烏森独身寮入口左側</t>
  </si>
  <si>
    <t>第一中学校グラウンド南側</t>
  </si>
  <si>
    <t>鵠沼小学校北側</t>
  </si>
  <si>
    <t>ＪＲ東日本本鵠沼社宅北側</t>
  </si>
  <si>
    <t>引地川緑地富士見橋東側</t>
  </si>
  <si>
    <t>鵠沼小学校東側入口左側</t>
  </si>
  <si>
    <t>引地川緑地親水広場南側</t>
  </si>
  <si>
    <t>小田急線一本松踏切南側土手</t>
  </si>
  <si>
    <t>鵠沼中学校東側</t>
  </si>
  <si>
    <t>秩父公園</t>
  </si>
  <si>
    <t>鵠沼中学校西側</t>
  </si>
  <si>
    <t>大鋸外原公園西側</t>
  </si>
  <si>
    <t>大鋸小学校南門左側</t>
  </si>
  <si>
    <t>村岡ポンプ場北側植栽</t>
  </si>
  <si>
    <t>高谷第二公園南側</t>
  </si>
  <si>
    <t>十二天公園西側</t>
  </si>
  <si>
    <t>御幣公園南側</t>
  </si>
  <si>
    <t>大鋸公園</t>
  </si>
  <si>
    <t>御幣公園東側</t>
  </si>
  <si>
    <t>コンフォール藤沢Ｅ－３号棟北側植栽</t>
  </si>
  <si>
    <t>柄沢公園西側</t>
  </si>
  <si>
    <t>天岳院下公園東側</t>
  </si>
  <si>
    <t>天岳公園北側</t>
  </si>
  <si>
    <t>赤坂公園東側</t>
  </si>
  <si>
    <t>片瀬小学校北門右側</t>
  </si>
  <si>
    <t>密蔵寺入口右側</t>
  </si>
  <si>
    <t>片瀬目白山交差点西側空地</t>
  </si>
  <si>
    <t>洲鼻公園西側</t>
  </si>
  <si>
    <t>湘南白百合学園高等学校駐車場東側</t>
  </si>
  <si>
    <t>下藤が谷ポンプ場北側</t>
  </si>
  <si>
    <t>下藤が谷ポンプ場西側</t>
  </si>
  <si>
    <t>湘南白百合学園幼稚園東側</t>
  </si>
  <si>
    <t>片瀬中学校東側</t>
  </si>
  <si>
    <t>片瀬山東公園東側</t>
  </si>
  <si>
    <t>片瀬中学校南側</t>
  </si>
  <si>
    <t>亀ヶ岡広場（江ノ島ガーデンパーラー隣り）</t>
  </si>
  <si>
    <t>久根下公園南入口右側</t>
  </si>
  <si>
    <t>辻堂駅南口ロータリー植栽</t>
  </si>
  <si>
    <t>辻堂南部市民の家東側</t>
  </si>
  <si>
    <t>辻堂市民図書館入口左側</t>
  </si>
  <si>
    <t>辻堂砂場公園東側</t>
  </si>
  <si>
    <t>ニチイケアセンター辻堂隣空地</t>
  </si>
  <si>
    <t>ＮＴＴ辻堂別館植栽</t>
  </si>
  <si>
    <t>宝珠公園</t>
  </si>
  <si>
    <t>八松小学校グラウンド北側</t>
  </si>
  <si>
    <t>八松小学校正門左側</t>
  </si>
  <si>
    <t>関根商事入口右側</t>
  </si>
  <si>
    <t>一の坪公園東側</t>
  </si>
  <si>
    <t>一の坪公園北側</t>
  </si>
  <si>
    <t>辻堂東海岸一丁目公園</t>
  </si>
  <si>
    <t>引地川緑地作橋北側（八部公園対岸）</t>
  </si>
  <si>
    <t>ＮＴＴ辻堂東海岸社宅南側</t>
  </si>
  <si>
    <t>辻堂小学校正門右側</t>
  </si>
  <si>
    <t>辻堂市民センター駐車場</t>
  </si>
  <si>
    <t>引地川緑地作橋南側</t>
  </si>
  <si>
    <t>高砂小学校正門右側</t>
  </si>
  <si>
    <t>湘南工科大学正門左側</t>
  </si>
  <si>
    <t>辻堂高砂西公園</t>
  </si>
  <si>
    <t>勘久公園北側</t>
  </si>
  <si>
    <t>辻堂団地８－１号棟南側</t>
  </si>
  <si>
    <t>辻堂団地バスターミナル西側</t>
  </si>
  <si>
    <t>辻堂団地６－２号棟西側</t>
  </si>
  <si>
    <t>太洋公園西側</t>
  </si>
  <si>
    <t>土打公園南側</t>
  </si>
  <si>
    <t>神台北公園東側</t>
  </si>
  <si>
    <t>辻堂保育園入口右側</t>
  </si>
  <si>
    <t>明治中学校正門右側</t>
  </si>
  <si>
    <t>新町公園北側</t>
  </si>
  <si>
    <t>引地川緑地高山橋トンネル北側</t>
  </si>
  <si>
    <t>ソニー湘南テクノロジーセンター東側</t>
  </si>
  <si>
    <t>明治中学校南側</t>
  </si>
  <si>
    <t>ＮＯＫ湘南開発センター正門左側</t>
  </si>
  <si>
    <t>片瀬2丁目15番36号</t>
  </si>
  <si>
    <t>亀井野3119番地</t>
  </si>
  <si>
    <t>第15投票区</t>
  </si>
  <si>
    <t>第16投票区</t>
  </si>
  <si>
    <t>第17投票区</t>
  </si>
  <si>
    <t>14-7</t>
  </si>
  <si>
    <t>鵠沼藤が谷４丁目８番</t>
  </si>
  <si>
    <t>江ノ電柳小路駅東側</t>
  </si>
  <si>
    <t>15-1</t>
  </si>
  <si>
    <t>鵠沼神明５丁目１０番９号</t>
  </si>
  <si>
    <t>15-2</t>
  </si>
  <si>
    <t>鵠沼神明２丁目１１番</t>
  </si>
  <si>
    <t>烏森公園東側</t>
  </si>
  <si>
    <t>15-3</t>
  </si>
  <si>
    <t>鵠沼神明５丁目３番</t>
  </si>
  <si>
    <t>15-4</t>
  </si>
  <si>
    <t>投票区</t>
  </si>
  <si>
    <t>２０代</t>
  </si>
  <si>
    <t>３０代</t>
  </si>
  <si>
    <t>４０代</t>
  </si>
  <si>
    <t>５０代</t>
  </si>
  <si>
    <t>１階会議室</t>
  </si>
  <si>
    <t>朝日町１番地の１</t>
  </si>
  <si>
    <t>みその台１番４号</t>
  </si>
  <si>
    <t>鵠沼東８番２号</t>
  </si>
  <si>
    <t>大鋸１０２０番地</t>
  </si>
  <si>
    <t>高谷９番１号</t>
  </si>
  <si>
    <t>大庭５３０７番地の７</t>
  </si>
  <si>
    <t>大庭５０６２番地の１</t>
  </si>
  <si>
    <t>56-7</t>
  </si>
  <si>
    <t>南山公園南側</t>
  </si>
  <si>
    <t>県営石川ハイツ隣遊水池北側</t>
  </si>
  <si>
    <t>みどりの広場第３２５号西側</t>
  </si>
  <si>
    <t>上谷戸第三公園内植栽</t>
  </si>
  <si>
    <t>湘南台３丁目６番地</t>
  </si>
  <si>
    <t>イ　選挙当日の有権者数</t>
  </si>
  <si>
    <t>選挙の種類</t>
  </si>
  <si>
    <t>石川１丁目１番地の２２</t>
  </si>
  <si>
    <t>69-4</t>
  </si>
  <si>
    <t>善行３丁目１２番地</t>
  </si>
  <si>
    <t>69-5</t>
  </si>
  <si>
    <t>善行保育園東側</t>
  </si>
  <si>
    <t>69-6</t>
  </si>
  <si>
    <t>区分</t>
  </si>
  <si>
    <t>市民の家</t>
  </si>
  <si>
    <t>市営住宅</t>
  </si>
  <si>
    <t>集会所</t>
  </si>
  <si>
    <t>労働会館</t>
  </si>
  <si>
    <t>公民館</t>
  </si>
  <si>
    <t>(※2)</t>
  </si>
  <si>
    <t>学　　校</t>
  </si>
  <si>
    <t>2-2</t>
  </si>
  <si>
    <t>善行団地１番７号</t>
  </si>
  <si>
    <t>善行団地１－７号棟東側</t>
  </si>
  <si>
    <t>2-3</t>
  </si>
  <si>
    <t>善行団地１番１０号</t>
  </si>
  <si>
    <t>善行団地１－１０号棟西側</t>
  </si>
  <si>
    <t>2-4</t>
  </si>
  <si>
    <t>善行団地４番</t>
  </si>
  <si>
    <t>善行北唐池公園南側</t>
  </si>
  <si>
    <t>2-5</t>
  </si>
  <si>
    <t>本藤沢４丁目２番</t>
  </si>
  <si>
    <t>2-6</t>
  </si>
  <si>
    <t>善行坂１丁目７番</t>
  </si>
  <si>
    <t>善行唐池公園西側</t>
  </si>
  <si>
    <t>2-7</t>
  </si>
  <si>
    <t>2-8</t>
  </si>
  <si>
    <t>3-1</t>
  </si>
  <si>
    <t>3-2</t>
  </si>
  <si>
    <t>みその台１番</t>
  </si>
  <si>
    <t>3-3</t>
  </si>
  <si>
    <t>3-4</t>
  </si>
  <si>
    <t>花の木２番</t>
  </si>
  <si>
    <t>72-3</t>
  </si>
  <si>
    <t>③藤沢市議会議員選挙</t>
  </si>
  <si>
    <t>候補
者数</t>
  </si>
  <si>
    <t>当選
者数</t>
  </si>
  <si>
    <t>男</t>
  </si>
  <si>
    <t>女</t>
  </si>
  <si>
    <t>元</t>
  </si>
  <si>
    <t>本市</t>
  </si>
  <si>
    <t>得  票  数</t>
  </si>
  <si>
    <t>得票率(%)</t>
  </si>
  <si>
    <t>県内</t>
  </si>
  <si>
    <t>立候補者数</t>
  </si>
  <si>
    <t>年齢区分</t>
  </si>
  <si>
    <t>45歳以上</t>
  </si>
  <si>
    <t>50歳以上</t>
  </si>
  <si>
    <t>55歳以上</t>
  </si>
  <si>
    <t>60歳以上</t>
  </si>
  <si>
    <t>49歳以下</t>
  </si>
  <si>
    <t>54歳以下</t>
  </si>
  <si>
    <t>59歳以下</t>
  </si>
  <si>
    <t>64歳以下</t>
  </si>
  <si>
    <t>当選者数</t>
  </si>
  <si>
    <t>30歳以上</t>
  </si>
  <si>
    <t>35歳以上</t>
  </si>
  <si>
    <t>40歳以上</t>
  </si>
  <si>
    <t>34歳以下</t>
  </si>
  <si>
    <t>39歳以下</t>
  </si>
  <si>
    <t>44歳以下</t>
  </si>
  <si>
    <t>25歳以上</t>
  </si>
  <si>
    <t>65歳以上</t>
  </si>
  <si>
    <t>70歳以上</t>
  </si>
  <si>
    <t>29歳以下</t>
  </si>
  <si>
    <t>みどりの広場第２００号</t>
  </si>
  <si>
    <t>善行公園北側</t>
  </si>
  <si>
    <t>藤沢駅南口ロータリー植栽</t>
  </si>
  <si>
    <t>市民会館旧近藤邸西側</t>
  </si>
  <si>
    <t>境川緑地奥田公園前</t>
  </si>
  <si>
    <t>ふじさわオーパ前中央分離帯植栽</t>
  </si>
  <si>
    <t>鵠沼市民センター入口右側</t>
  </si>
  <si>
    <t>小田急鵠沼海岸駅北側</t>
  </si>
  <si>
    <t>小田急線鵠沼海岸６号踏切横</t>
  </si>
  <si>
    <t>鵠南小学校県道側</t>
  </si>
  <si>
    <t>湘洋公園西側</t>
  </si>
  <si>
    <t>浜見保育園入口右側</t>
  </si>
  <si>
    <t>一千人以上
五千人未満</t>
  </si>
  <si>
    <t>４平方キロメートル未満</t>
  </si>
  <si>
    <t>９箇所</t>
  </si>
  <si>
    <t>湘南小糸第一住宅集会所東側</t>
  </si>
  <si>
    <t>台谷公園北側</t>
  </si>
  <si>
    <t>駒寄小学校北門右側</t>
  </si>
  <si>
    <t>駒寄小学校南門右側</t>
  </si>
  <si>
    <t>二番構公園西側</t>
  </si>
  <si>
    <t>善行団地２－５号棟北側</t>
  </si>
  <si>
    <t>善行団地５－１０号棟西側</t>
  </si>
  <si>
    <t>善行団地２－９号棟西側</t>
  </si>
  <si>
    <t>善行小学校南側</t>
  </si>
  <si>
    <t>石川591番地</t>
  </si>
  <si>
    <t>藤沢市消防団第１１分団植栽</t>
  </si>
  <si>
    <t>引地川緑地引地橋交差点南側</t>
  </si>
  <si>
    <t>駒形公園</t>
  </si>
  <si>
    <t>明治小学校裏門左側</t>
  </si>
  <si>
    <t>老人福祉センター前交差点卸売市場入口側</t>
  </si>
  <si>
    <t>メルシャン藤沢工場入口右側</t>
  </si>
  <si>
    <t>引地川緑地高名橋西側</t>
  </si>
  <si>
    <t>大庭小学校南門右側</t>
  </si>
  <si>
    <t>大庭小学校東門左側</t>
  </si>
  <si>
    <t>藤沢若葉幼稚園東側</t>
  </si>
  <si>
    <t>さがみ農協大庭支店南側</t>
  </si>
  <si>
    <t>大庭地域子供の家北側</t>
  </si>
  <si>
    <t>小糸小学校南門右側</t>
  </si>
  <si>
    <t>小糸小学校北門左側</t>
  </si>
  <si>
    <t>旧県立藤沢高等学校</t>
  </si>
  <si>
    <t>鵠沼桜が岡４丁目３番３７号</t>
  </si>
  <si>
    <t>17-2</t>
  </si>
  <si>
    <t>橘公園南側</t>
  </si>
  <si>
    <t>17-3</t>
  </si>
  <si>
    <t>橘公園北側</t>
  </si>
  <si>
    <t>17-4</t>
  </si>
  <si>
    <t>鵠沼橘１丁目９番</t>
  </si>
  <si>
    <t>江ノ電石上駅西側</t>
  </si>
  <si>
    <t>17-5</t>
  </si>
  <si>
    <t>鵠沼桜が岡公園</t>
  </si>
  <si>
    <t>17-6</t>
  </si>
  <si>
    <t>17-7</t>
  </si>
  <si>
    <t>17-8</t>
  </si>
  <si>
    <t>県立総合療育相談センター</t>
  </si>
  <si>
    <t>介護老人保健施設　ガーデニア・ごしょみ</t>
  </si>
  <si>
    <t>介護老人保健施設　ケアパーク湘南台</t>
  </si>
  <si>
    <t>介護老人保健施設　清流苑</t>
  </si>
  <si>
    <t>黒岩　祐治</t>
  </si>
  <si>
    <t>湘南ホスピタル</t>
  </si>
  <si>
    <t>渋谷ヶ原公園北側</t>
  </si>
  <si>
    <t>渋谷ヶ原公園南側</t>
  </si>
  <si>
    <t>藤沢北消防署西側植栽</t>
  </si>
  <si>
    <t>とどろき公園東側</t>
  </si>
  <si>
    <t>湘南台保育園北側</t>
  </si>
  <si>
    <t>高倉公園西側</t>
  </si>
  <si>
    <t>長後第一（さいかち）公園東側</t>
  </si>
  <si>
    <t>湘南台小学校裏門左側</t>
  </si>
  <si>
    <t>湘南台小学校正門南側</t>
  </si>
  <si>
    <t>上原公園西側</t>
  </si>
  <si>
    <t>青葉公園西側</t>
  </si>
  <si>
    <t>葛原公民館南側</t>
  </si>
  <si>
    <t>(株)原田鍛工所</t>
  </si>
  <si>
    <t>菖蒲沢公園東側</t>
  </si>
  <si>
    <t>県営菖蒲沢団地集会所東側</t>
  </si>
  <si>
    <t>みどりの広場第１１３号南側</t>
  </si>
  <si>
    <t>打戻自治会館入口右側</t>
  </si>
  <si>
    <t>打戻二ノ町バス停そば畑</t>
  </si>
  <si>
    <t>用田打戻線沿空地（少年の森グラウンド入口）</t>
  </si>
  <si>
    <t>市営古里住宅１５号棟東側</t>
  </si>
  <si>
    <t>御所見市民センター広場北側</t>
  </si>
  <si>
    <t>御所見中学校正門右側</t>
  </si>
  <si>
    <t>市営古里住宅４号棟東側</t>
  </si>
  <si>
    <t>みどりの広場第３２１号</t>
  </si>
  <si>
    <t>御所見児童クラブ南用田獺郷線沿い空地</t>
  </si>
  <si>
    <t>市営遠藤第二住宅１号棟北側</t>
  </si>
  <si>
    <t>遠藤公園西側</t>
  </si>
  <si>
    <t>遠藤丸山公園北側</t>
  </si>
  <si>
    <t>遠藤市民センター入口左側</t>
  </si>
  <si>
    <t>みどりの広場第２８３号南側</t>
  </si>
  <si>
    <t>刈込バス停横畑</t>
  </si>
  <si>
    <t>丸石公園西側</t>
  </si>
  <si>
    <t>桐原公園北側</t>
  </si>
  <si>
    <t>秋葉台公園第１駐車場入口左側</t>
  </si>
  <si>
    <t>秋葉台中学校正門右側</t>
  </si>
  <si>
    <t>南永山公園南側</t>
  </si>
  <si>
    <t>南永山公園西側</t>
  </si>
  <si>
    <t>滝の沢中学校南側</t>
  </si>
  <si>
    <t>滝の沢市民の家</t>
  </si>
  <si>
    <t>小田急線脇土手（みどりの広場第１４２号向かい）</t>
  </si>
  <si>
    <t>小田急線脇土手（コスモ藤沢向かい）</t>
  </si>
  <si>
    <t>石名坂公園南側</t>
  </si>
  <si>
    <t>高浜中学校西側</t>
  </si>
  <si>
    <t>市道辻堂３９９号線グランシティ湘南海岸北側植栽</t>
  </si>
  <si>
    <t>新林公園駐車場前植栽</t>
  </si>
  <si>
    <t>新林小学校東側</t>
  </si>
  <si>
    <t>川名森久公園入口左側</t>
  </si>
  <si>
    <t>川名仲丸公園</t>
  </si>
  <si>
    <t>みどりの広場第３０５号</t>
  </si>
  <si>
    <t>市道村岡４０２号線新林小学校北門側植裁</t>
  </si>
  <si>
    <t>境川西浜橋際</t>
  </si>
  <si>
    <t>片瀬しおさいセンター入口左側</t>
  </si>
  <si>
    <t>善行町内会館西側</t>
  </si>
  <si>
    <t>善行乳児保育園南側</t>
  </si>
  <si>
    <t>椎の実公園西側</t>
  </si>
  <si>
    <t>藤沢善行郵政藤沢独身宿舎藤沢寮南側</t>
  </si>
  <si>
    <t>小田急線脇土手（黒川産婦人科向かい）</t>
  </si>
  <si>
    <t>村岡市民の家西側</t>
  </si>
  <si>
    <t>小塚（鶴巻）公園南側</t>
  </si>
  <si>
    <t>小塚（鶴巻）公園北側</t>
  </si>
  <si>
    <t>坂下公園東側</t>
  </si>
  <si>
    <t>（１）ポスター掲示場</t>
  </si>
  <si>
    <t>①設置総数</t>
  </si>
  <si>
    <t>図面表示番号</t>
  </si>
  <si>
    <t>1-1</t>
  </si>
  <si>
    <t>大鋸１丁目４番</t>
  </si>
  <si>
    <t>1-2</t>
  </si>
  <si>
    <t>1-3</t>
  </si>
  <si>
    <t>1-4</t>
  </si>
  <si>
    <t>朝日町７番地</t>
  </si>
  <si>
    <t>1-5</t>
  </si>
  <si>
    <t>1-6</t>
  </si>
  <si>
    <t>1-7</t>
  </si>
  <si>
    <t>1-8</t>
  </si>
  <si>
    <t>2-1</t>
  </si>
  <si>
    <t>第１９投票区</t>
  </si>
  <si>
    <t>第２０投票区</t>
  </si>
  <si>
    <t>第２１投票区</t>
  </si>
  <si>
    <t>第２２投票区</t>
  </si>
  <si>
    <t>第２３投票区</t>
  </si>
  <si>
    <t>第２４投票区</t>
  </si>
  <si>
    <t>第２５投票区</t>
  </si>
  <si>
    <t>51-3</t>
  </si>
  <si>
    <t>51-4</t>
  </si>
  <si>
    <t>51-5</t>
  </si>
  <si>
    <t>51-6</t>
  </si>
  <si>
    <t>51-7</t>
  </si>
  <si>
    <t>短期大学</t>
  </si>
  <si>
    <t>（２）候補者別・時間別　開票得票数</t>
  </si>
  <si>
    <t>①神奈川県知事選挙</t>
  </si>
  <si>
    <t>県全体での</t>
  </si>
  <si>
    <t>当落</t>
  </si>
  <si>
    <t>落</t>
  </si>
  <si>
    <t>当</t>
  </si>
  <si>
    <t>②神奈川県議会議員選挙</t>
  </si>
  <si>
    <t>民主党</t>
  </si>
  <si>
    <t>境川緑地御所ヶ谷橋西側</t>
  </si>
  <si>
    <t>東横須賀まちかど公園東側</t>
  </si>
  <si>
    <t>市役所新館南側歩道植栽</t>
  </si>
  <si>
    <t>藤沢駅北口横浜銀行藤沢支店前歩道植栽</t>
  </si>
  <si>
    <t>善行団地１－１２号棟西側</t>
  </si>
  <si>
    <t>大越小学校正門右側</t>
  </si>
  <si>
    <t>小田急線脇土手（寿荘向かい）</t>
  </si>
  <si>
    <t>白旗川花の木第２橋北側</t>
  </si>
  <si>
    <t>西富１丁目遊行寺前空地南側</t>
  </si>
  <si>
    <t>市民病院白旗保育園前</t>
  </si>
  <si>
    <t>藤沢公民館入口左側</t>
  </si>
  <si>
    <t>藤沢小学校県道側</t>
  </si>
  <si>
    <t>鯉ヶ淵公園南側</t>
  </si>
  <si>
    <t>本町小学校北側</t>
  </si>
  <si>
    <t>本町小学校正門左側</t>
  </si>
  <si>
    <t>日本精工厚生会館入口左側</t>
  </si>
  <si>
    <t>市営サンシルバー藤沢住宅北側</t>
  </si>
  <si>
    <t>ＪＲ線一本松バス停横</t>
  </si>
  <si>
    <t>日本精工(株)藤沢工場入口</t>
  </si>
  <si>
    <t>市道藤沢６５２号線伊勢山緑地土手</t>
  </si>
  <si>
    <t>ア　神奈川県知事選挙・神奈川県議会議員選挙</t>
  </si>
  <si>
    <t>神奈川県
知事選挙</t>
  </si>
  <si>
    <t>神奈川県
議会議員選挙</t>
  </si>
  <si>
    <t>藤沢市
議会議員選挙</t>
  </si>
  <si>
    <t>５箇所</t>
  </si>
  <si>
    <t>２平方キロメートル以上
４平方キロメートル未満</t>
  </si>
  <si>
    <t>６箇所</t>
  </si>
  <si>
    <t>４平方キロメートル以上
８平方キロメートル未満</t>
  </si>
  <si>
    <t>７箇所</t>
  </si>
  <si>
    <t>８平方キロメートル以上</t>
  </si>
  <si>
    <t>８箇所</t>
  </si>
  <si>
    <t>53-5</t>
  </si>
  <si>
    <t>湘南台２丁目７番地の１</t>
  </si>
  <si>
    <t>53-6</t>
  </si>
  <si>
    <t>53-7</t>
  </si>
  <si>
    <t>54-1</t>
  </si>
  <si>
    <t>湘南台６丁目３１番地の６</t>
  </si>
  <si>
    <t>54-2</t>
  </si>
  <si>
    <t>湘南台６丁目４９番地</t>
  </si>
  <si>
    <t>54-3</t>
  </si>
  <si>
    <t>その他</t>
  </si>
  <si>
    <t>棄権者数</t>
  </si>
  <si>
    <t>投票率(%)</t>
  </si>
  <si>
    <t>9-3</t>
  </si>
  <si>
    <t>鵠沼海岸２丁目４番１０号</t>
  </si>
  <si>
    <t>9-4</t>
  </si>
  <si>
    <t>鵠沼松が岡４丁目１１番</t>
  </si>
  <si>
    <t>一木公園</t>
  </si>
  <si>
    <t>9-5</t>
  </si>
  <si>
    <t>鵠沼海岸１丁目１１番</t>
  </si>
  <si>
    <t>9-6</t>
  </si>
  <si>
    <t>9-7</t>
  </si>
  <si>
    <t>10-1</t>
  </si>
  <si>
    <t>鵠沼海岸４丁目７番３４号</t>
  </si>
  <si>
    <t>10-2</t>
  </si>
  <si>
    <t>鵠沼海岸６丁目１７番</t>
  </si>
  <si>
    <t>10-3</t>
  </si>
  <si>
    <t>10-4</t>
  </si>
  <si>
    <t>鵠沼海岸４丁目１７番６号</t>
  </si>
  <si>
    <t>10-5</t>
  </si>
  <si>
    <t>辻堂東海岸４丁目１７番１号</t>
  </si>
  <si>
    <t>10-6</t>
  </si>
  <si>
    <t>10-7</t>
  </si>
  <si>
    <t>高倉2301番地の1</t>
  </si>
  <si>
    <t>期日前投票場所</t>
  </si>
  <si>
    <t>獺郷1003番地</t>
  </si>
  <si>
    <t>42-7</t>
  </si>
  <si>
    <t>42-8</t>
  </si>
  <si>
    <t>43-1</t>
  </si>
  <si>
    <t>43-2</t>
  </si>
  <si>
    <t>43-3</t>
  </si>
  <si>
    <t>43-4</t>
  </si>
  <si>
    <t>亀井野９１４番地</t>
  </si>
  <si>
    <t>43-5</t>
  </si>
  <si>
    <t>②市内の不在者投票指定施設</t>
  </si>
  <si>
    <t>神奈中サービスセンター入口右側</t>
  </si>
  <si>
    <t>羽鳥小学校正門右側</t>
  </si>
  <si>
    <t>羽鳥小学校西側</t>
  </si>
  <si>
    <t>羽鳥中学校正門右側</t>
  </si>
  <si>
    <t>辻堂西海岸１丁目３番</t>
  </si>
  <si>
    <t>不動前公園西側</t>
  </si>
  <si>
    <t>土木維持課六会資材置場</t>
  </si>
  <si>
    <t>円行公園南側</t>
  </si>
  <si>
    <t>六会小学校北門右側</t>
  </si>
  <si>
    <t>円行公園北側</t>
  </si>
  <si>
    <t>六会中学校入口右側</t>
  </si>
  <si>
    <t>長谷川荘駐車場（六会日大前駅北）</t>
  </si>
  <si>
    <t>狼谷公園北側</t>
  </si>
  <si>
    <t>六会日大前駅西口ロータリー</t>
  </si>
  <si>
    <t>三角公園南側</t>
  </si>
  <si>
    <t>長尾工務店資材置場横山林</t>
  </si>
  <si>
    <t>三屋道公園南側</t>
  </si>
  <si>
    <t>三屋道公園北側</t>
  </si>
  <si>
    <t>地神の森公園地神社北側</t>
  </si>
  <si>
    <t>犬久保公園西側</t>
  </si>
  <si>
    <t>六会市民センター南側</t>
  </si>
  <si>
    <t>平川造園土木入口左側</t>
  </si>
  <si>
    <t>国道４６７号六会交差点北側</t>
  </si>
  <si>
    <t>長後中学校入口左側</t>
  </si>
  <si>
    <t>第二諏訪棚公園東側</t>
  </si>
  <si>
    <t>諏訪棚公園南側</t>
  </si>
  <si>
    <t>(株)エイアンドティー入口左側</t>
  </si>
  <si>
    <t>市営永山住宅２号棟西側</t>
  </si>
  <si>
    <t>石川小学校南側</t>
  </si>
  <si>
    <t>石川小学校西側</t>
  </si>
  <si>
    <t>大盛工業(株)自転車置場</t>
  </si>
  <si>
    <t>俣野小学校正門右側</t>
  </si>
  <si>
    <t>市道六会２３６号線渋谷商店北用水路沿い</t>
  </si>
  <si>
    <t>ＮＴＴ善行電話交換センター入口左側</t>
  </si>
  <si>
    <t>藤沢市消防団第１５分団器具置場東側</t>
  </si>
  <si>
    <t>渋沢公園東側</t>
  </si>
  <si>
    <t>境川緑地立石西俣野線沿い横須賀水道橋北</t>
  </si>
  <si>
    <t>井上果樹園北空地</t>
  </si>
  <si>
    <t>天満宮東側</t>
  </si>
  <si>
    <t>グランドホール長後店西側</t>
  </si>
  <si>
    <t>県営滝ノ上ハイツ２号棟北側</t>
  </si>
  <si>
    <t>滝の上第二公園東側</t>
  </si>
  <si>
    <t>県営サンハイツ渋谷１号棟東側</t>
  </si>
  <si>
    <t>みどりの広場第３６７号東側畑</t>
  </si>
  <si>
    <t>長後小学校北門左側</t>
  </si>
  <si>
    <t>みどりの広場第３６７号北側</t>
  </si>
  <si>
    <t>七ツ木市民の家入口</t>
  </si>
  <si>
    <t>藤沢北郵便局</t>
  </si>
  <si>
    <t>高倉中学校正門左側</t>
  </si>
  <si>
    <t>開票所</t>
  </si>
  <si>
    <t>定数</t>
  </si>
  <si>
    <t>候補者数</t>
  </si>
  <si>
    <t>御所見市民センター</t>
  </si>
  <si>
    <t>宮原自治会館</t>
  </si>
  <si>
    <t>滝の沢小学校</t>
  </si>
  <si>
    <t>遠藤市民センター</t>
  </si>
  <si>
    <t>秋葉台中学校　</t>
  </si>
  <si>
    <t>投　票　者　数</t>
  </si>
  <si>
    <t>投　票　総　数</t>
  </si>
  <si>
    <t>有　効　投　票</t>
  </si>
  <si>
    <t>無　効　投　票</t>
  </si>
  <si>
    <t>そ　の　他</t>
  </si>
  <si>
    <t>（４）選挙運動費用支出制限額</t>
  </si>
  <si>
    <t>選挙区分</t>
  </si>
  <si>
    <t>支出制限額</t>
  </si>
  <si>
    <t>当</t>
  </si>
  <si>
    <t>渡辺　ひとし</t>
  </si>
  <si>
    <t>塩坂　源一郎</t>
  </si>
  <si>
    <t>施設名</t>
  </si>
  <si>
    <t>期日前投票所として
指定した場所</t>
  </si>
  <si>
    <t>朝日町1番地の1</t>
  </si>
  <si>
    <t>長後市民センター　コミュニティホールロビー</t>
  </si>
  <si>
    <t>鵠沼市民センター　本館1階ロビー</t>
  </si>
  <si>
    <t>3-6</t>
  </si>
  <si>
    <t>3-7</t>
  </si>
  <si>
    <t>4-1</t>
  </si>
  <si>
    <t>4-2</t>
  </si>
  <si>
    <t>藤沢２丁目５番</t>
  </si>
  <si>
    <t>4-3</t>
  </si>
  <si>
    <t>藤沢１丁目９番１７号</t>
  </si>
  <si>
    <t>4-4</t>
  </si>
  <si>
    <t>海南公園東側</t>
  </si>
  <si>
    <t>片瀬山南公園西側</t>
  </si>
  <si>
    <t>辻堂団地１２－２号棟西側</t>
  </si>
  <si>
    <t>神台まちかど公園東側</t>
  </si>
  <si>
    <t>①候補者数及び定数</t>
  </si>
  <si>
    <t>区分</t>
  </si>
  <si>
    <t>開票数</t>
  </si>
  <si>
    <t xml:space="preserve"> 長後市民センター　ｺﾐｭﾆﾃｨﾎｰﾙﾛﾋﾞｰ</t>
  </si>
  <si>
    <t>選挙人名簿登録者数</t>
  </si>
  <si>
    <t>選挙当日の有権者数</t>
  </si>
  <si>
    <t>投票率</t>
  </si>
  <si>
    <t>無効票・その他</t>
  </si>
  <si>
    <t>遠藤３１０番地</t>
  </si>
  <si>
    <t>遠藤南部公民館</t>
  </si>
  <si>
    <t>62-6</t>
  </si>
  <si>
    <t>遠藤２６２０番地</t>
  </si>
  <si>
    <t>市営遠藤第一住宅公園</t>
  </si>
  <si>
    <t>62-7</t>
  </si>
  <si>
    <t>湘南グリーンサービス前</t>
  </si>
  <si>
    <t>63-1</t>
  </si>
  <si>
    <t>63-2</t>
  </si>
  <si>
    <t>石川２１６８番地</t>
  </si>
  <si>
    <t>北部環境事業所正門右側</t>
  </si>
  <si>
    <t>63-3</t>
  </si>
  <si>
    <t>石川５丁目１３番地</t>
  </si>
  <si>
    <t>63-4</t>
  </si>
  <si>
    <t>桐原町５番地</t>
  </si>
  <si>
    <t>63-5</t>
  </si>
  <si>
    <t>63-6</t>
  </si>
  <si>
    <t>63-7</t>
  </si>
  <si>
    <t>64-1</t>
  </si>
  <si>
    <t>64-2</t>
  </si>
  <si>
    <t>64-3</t>
  </si>
  <si>
    <t>遠藤７２９番地の３</t>
  </si>
  <si>
    <t>64-4</t>
  </si>
  <si>
    <t>64-5</t>
  </si>
  <si>
    <t>64-6</t>
  </si>
  <si>
    <t>64-7</t>
  </si>
  <si>
    <t>65-1</t>
  </si>
  <si>
    <t>本藤沢７丁目７番</t>
  </si>
  <si>
    <t>善行南公園東側</t>
  </si>
  <si>
    <t>65-2</t>
  </si>
  <si>
    <t>大庭５４０４番地の２１</t>
  </si>
  <si>
    <t>38-6</t>
  </si>
  <si>
    <t>大庭５０５６番地の６</t>
  </si>
  <si>
    <t>38-7</t>
  </si>
  <si>
    <t>②選挙公報の新聞折込</t>
  </si>
  <si>
    <t>公報の種類</t>
  </si>
  <si>
    <t>大きさ及びページ数</t>
  </si>
  <si>
    <t>折込日</t>
  </si>
  <si>
    <t>折込新聞名</t>
  </si>
  <si>
    <t>石川ｺﾐｭﾆﾃｨｾﾝﾀｰ</t>
  </si>
  <si>
    <t>※20:00確定には不在者投票者数を含みます。</t>
  </si>
  <si>
    <t>ア　神奈川県知事選挙</t>
  </si>
  <si>
    <t>イ　神奈川県議会議員選挙</t>
  </si>
  <si>
    <t>藤が岡１丁目９番</t>
  </si>
  <si>
    <t>21-4</t>
  </si>
  <si>
    <t>みどりの広場第Ｃ号</t>
  </si>
  <si>
    <t>22-1</t>
  </si>
  <si>
    <t>藤が岡３丁目２０番</t>
  </si>
  <si>
    <t>22-2</t>
  </si>
  <si>
    <t>藤が岡３丁目１８番１号</t>
  </si>
  <si>
    <t>22-3</t>
  </si>
  <si>
    <t>渡内２丁目４番</t>
  </si>
  <si>
    <t>22-4</t>
  </si>
  <si>
    <t>22-5</t>
  </si>
  <si>
    <t>渡内１丁目６番</t>
  </si>
  <si>
    <t>22-6</t>
  </si>
  <si>
    <t>弥勒寺４丁目２１番</t>
  </si>
  <si>
    <t>御幣下公園東側</t>
  </si>
  <si>
    <t>22-7</t>
  </si>
  <si>
    <t>弥勒寺４丁目７番</t>
  </si>
  <si>
    <t>23-1</t>
  </si>
  <si>
    <t>23-2</t>
  </si>
  <si>
    <t>23-3</t>
  </si>
  <si>
    <t>鵠沼神明２丁目２番</t>
  </si>
  <si>
    <t>15-6</t>
  </si>
  <si>
    <t>鵠沼神明３丁目６番１０号</t>
  </si>
  <si>
    <t>15-7</t>
  </si>
  <si>
    <t>鵠沼神明５丁目６番１０号</t>
  </si>
  <si>
    <t>15-8</t>
  </si>
  <si>
    <t>16-1</t>
  </si>
  <si>
    <t>富士見台小学校</t>
  </si>
  <si>
    <t>無所属</t>
  </si>
  <si>
    <t>投票者総数(C)</t>
  </si>
  <si>
    <t>期日前</t>
  </si>
  <si>
    <t>神奈川県知事選挙公報</t>
  </si>
  <si>
    <t>神奈川県議会議員選挙公報</t>
  </si>
  <si>
    <t>47-5</t>
  </si>
  <si>
    <t>藤沢市役所　新館1階ロビー</t>
  </si>
  <si>
    <t>明治市民センター　健康プラザ内文化室</t>
  </si>
  <si>
    <t>御所見市民センター　1階ロビー</t>
  </si>
  <si>
    <t>長後513番地</t>
  </si>
  <si>
    <t xml:space="preserve">辻堂新町1丁目11番23号 </t>
  </si>
  <si>
    <t>鵠沼海岸2丁目10番34号</t>
  </si>
  <si>
    <t>打戻1760番地の1</t>
  </si>
  <si>
    <t>特別養護老人ホーム　ラポール藤沢サテライト城南</t>
  </si>
  <si>
    <t>城南4丁目9番8号</t>
  </si>
  <si>
    <t>柄沢626番地</t>
  </si>
  <si>
    <t>柄沢256番地の1</t>
  </si>
  <si>
    <t>選挙管理委員会
が指定した施設</t>
  </si>
  <si>
    <t>朝日・神奈川・産経・東京
日本経済・毎日・読売</t>
  </si>
  <si>
    <t>（法第161条第1項第3号）</t>
  </si>
  <si>
    <t>会議室</t>
  </si>
  <si>
    <t>図工室</t>
  </si>
  <si>
    <t>投票管理者において不受理と決定したもの又は受理と決定したしたもの</t>
  </si>
  <si>
    <t xml:space="preserve"> 鵠沼市民センター　本館１階ロビー</t>
  </si>
  <si>
    <t>（３）法定得票数及び供託金没収点</t>
  </si>
  <si>
    <t>（４）党派別・男女別候補者数及び当選者数</t>
  </si>
  <si>
    <t>（６）党派別得票数及び得票率</t>
  </si>
  <si>
    <t>（７）年齢別候補者数</t>
  </si>
  <si>
    <t>湘南台６丁目２０番地</t>
  </si>
  <si>
    <t>55-1</t>
  </si>
  <si>
    <t>大庭小学校</t>
  </si>
  <si>
    <t>小糸小学校</t>
  </si>
  <si>
    <t>駒寄小学校</t>
  </si>
  <si>
    <t>善行小学校</t>
  </si>
  <si>
    <t>六会小学校</t>
  </si>
  <si>
    <t>六会中学校</t>
  </si>
  <si>
    <t>亀井野小学校</t>
  </si>
  <si>
    <t>六会市民センター</t>
  </si>
  <si>
    <t>石川小学校　</t>
  </si>
  <si>
    <t>俣野小学校</t>
  </si>
  <si>
    <t>3-5</t>
  </si>
  <si>
    <t>私立　　学校</t>
  </si>
  <si>
    <t>投票区</t>
  </si>
  <si>
    <t>投票場所</t>
  </si>
  <si>
    <t>投票所</t>
  </si>
  <si>
    <t>所在地</t>
  </si>
  <si>
    <t>第１０投票区</t>
  </si>
  <si>
    <t>第１１投票区</t>
  </si>
  <si>
    <t>第１２投票区</t>
  </si>
  <si>
    <t>第１３投票区</t>
  </si>
  <si>
    <t>第１４投票区</t>
  </si>
  <si>
    <t>第１５投票区</t>
  </si>
  <si>
    <t>第１６投票区</t>
  </si>
  <si>
    <t>第１７投票区</t>
  </si>
  <si>
    <t>第１８投票区</t>
  </si>
  <si>
    <t>図書室</t>
  </si>
  <si>
    <t>家庭科室</t>
  </si>
  <si>
    <t>山田公園東側</t>
  </si>
  <si>
    <t>みどりの広場第１４５号東側</t>
  </si>
  <si>
    <t>石川児童館北側</t>
  </si>
  <si>
    <t>鍛冶山公園西側</t>
  </si>
  <si>
    <t>新</t>
  </si>
  <si>
    <t>投票所総数</t>
  </si>
  <si>
    <t>内訳</t>
  </si>
  <si>
    <t>市役所</t>
  </si>
  <si>
    <t>学校</t>
  </si>
  <si>
    <t>72-1</t>
  </si>
  <si>
    <t>円行１８９３番地</t>
  </si>
  <si>
    <t>湘南Ｓマート東側土手</t>
  </si>
  <si>
    <t>72-2</t>
  </si>
  <si>
    <t>5-2</t>
  </si>
  <si>
    <t>本町２丁目６番１７号</t>
  </si>
  <si>
    <t>5-3</t>
  </si>
  <si>
    <t>5-4</t>
  </si>
  <si>
    <t>本町３丁目６番１４号</t>
  </si>
  <si>
    <t>5-5</t>
  </si>
  <si>
    <t>5-6</t>
  </si>
  <si>
    <t>鵠沼１５５９番地</t>
  </si>
  <si>
    <t>5-7</t>
  </si>
  <si>
    <t>鵠沼神明１丁目１番</t>
  </si>
  <si>
    <t>5-8</t>
  </si>
  <si>
    <t>鵠沼神明１丁目５番</t>
  </si>
  <si>
    <t>回数</t>
  </si>
  <si>
    <t>第</t>
  </si>
  <si>
    <t>回</t>
  </si>
  <si>
    <t>選挙執行年月日</t>
  </si>
  <si>
    <t>昭和</t>
  </si>
  <si>
    <t>年</t>
  </si>
  <si>
    <t>月</t>
  </si>
  <si>
    <t>59-2</t>
  </si>
  <si>
    <t>打戻１７８９番地</t>
  </si>
  <si>
    <t>59-3</t>
  </si>
  <si>
    <t>59-4</t>
  </si>
  <si>
    <t>用田５００番地</t>
  </si>
  <si>
    <t>59-5</t>
  </si>
  <si>
    <t>打戻１９０２番地</t>
  </si>
  <si>
    <t>御所見小学校正門右側</t>
  </si>
  <si>
    <t>59-6</t>
  </si>
  <si>
    <t>59-7</t>
  </si>
  <si>
    <t>60-1</t>
  </si>
  <si>
    <t>60-2</t>
  </si>
  <si>
    <t>宮原３５４０番地</t>
  </si>
  <si>
    <t>60-3</t>
  </si>
  <si>
    <t>宮原自治会館入口右側</t>
  </si>
  <si>
    <t>60-4</t>
  </si>
  <si>
    <t>獺郷６８番地</t>
  </si>
  <si>
    <t>中里小学校正門左側</t>
  </si>
  <si>
    <t>60-5</t>
  </si>
  <si>
    <t>60-6</t>
  </si>
  <si>
    <t>60-7</t>
  </si>
  <si>
    <t>獺郷６７５番地</t>
  </si>
  <si>
    <t>神奈川県知事選挙</t>
  </si>
  <si>
    <t>24-3</t>
  </si>
  <si>
    <t>常立寺寺務所前</t>
  </si>
  <si>
    <t>24-4</t>
  </si>
  <si>
    <t>24-5</t>
  </si>
  <si>
    <t>24-6</t>
  </si>
  <si>
    <t>24-7</t>
  </si>
  <si>
    <t>片瀬海岸１丁目８番</t>
  </si>
  <si>
    <t>洲鼻南公園西側</t>
  </si>
  <si>
    <t>25-1</t>
  </si>
  <si>
    <t>片瀬海岸３丁目７番２４号</t>
  </si>
  <si>
    <t>25-2</t>
  </si>
  <si>
    <t>片瀬海岸２丁目２番３０号</t>
  </si>
  <si>
    <t>湘南白百合学園小学校正門右側</t>
  </si>
  <si>
    <t>25-3</t>
  </si>
  <si>
    <t>片瀬海岸２丁目２番３５号</t>
  </si>
  <si>
    <t>25-4</t>
  </si>
  <si>
    <t>片瀬海岸３丁目１番</t>
  </si>
  <si>
    <t>25-5</t>
  </si>
  <si>
    <t>25-6</t>
  </si>
  <si>
    <t>25-7</t>
  </si>
  <si>
    <t>26-1</t>
  </si>
  <si>
    <t>片瀬山１丁目１８番</t>
  </si>
  <si>
    <t>片瀬山北公園西側</t>
  </si>
  <si>
    <t>26-2</t>
  </si>
  <si>
    <t>片瀬山北公園南側</t>
  </si>
  <si>
    <t>26-3</t>
  </si>
  <si>
    <t>片瀬山１丁目６番</t>
  </si>
  <si>
    <t>26-4</t>
  </si>
  <si>
    <t>片瀬山４丁目１番１号</t>
  </si>
  <si>
    <t>26-5</t>
  </si>
  <si>
    <t>片瀬山５丁目２０番</t>
  </si>
  <si>
    <t>26-6</t>
  </si>
  <si>
    <t>片瀬山４丁目２番</t>
  </si>
  <si>
    <t>片瀬山西公園西側</t>
  </si>
  <si>
    <t>26-7</t>
  </si>
  <si>
    <t>片瀬山３丁目６番</t>
  </si>
  <si>
    <t>片瀬山東公園西側</t>
  </si>
  <si>
    <t>26-8</t>
  </si>
  <si>
    <t>26-9</t>
  </si>
  <si>
    <t>46-3</t>
  </si>
  <si>
    <t>下土棚１７９２番地の２１</t>
  </si>
  <si>
    <t>46-4</t>
  </si>
  <si>
    <t>下土棚６１６番地の４</t>
  </si>
  <si>
    <t>46-5</t>
  </si>
  <si>
    <t>湘南台６丁目３０番地</t>
  </si>
  <si>
    <t>54-4</t>
  </si>
  <si>
    <t>54-5</t>
  </si>
  <si>
    <t>湘南台５丁目２３番地</t>
  </si>
  <si>
    <t>54-6</t>
  </si>
  <si>
    <t>54-7</t>
  </si>
  <si>
    <t>湘南台５丁目１７番地</t>
  </si>
  <si>
    <t>大塚戸公園東側</t>
  </si>
  <si>
    <t>54-8</t>
  </si>
  <si>
    <t>川名４１１番地</t>
  </si>
  <si>
    <t>67-2</t>
  </si>
  <si>
    <t>67-3</t>
  </si>
  <si>
    <t>67-4</t>
  </si>
  <si>
    <t>67-5</t>
  </si>
  <si>
    <t>67-6</t>
  </si>
  <si>
    <t>67-7</t>
  </si>
  <si>
    <t>67-8</t>
  </si>
  <si>
    <t>68-1</t>
  </si>
  <si>
    <t>片瀬五丁目まちかど公園北側</t>
  </si>
  <si>
    <t>68-2</t>
  </si>
  <si>
    <t>西原まちかど公園南側</t>
  </si>
  <si>
    <t>68-3</t>
  </si>
  <si>
    <t>上西原公園東側</t>
  </si>
  <si>
    <t>68-4</t>
  </si>
  <si>
    <t>施設種別</t>
  </si>
  <si>
    <t>42-5</t>
  </si>
  <si>
    <t>湘南台３丁目２８番地</t>
  </si>
  <si>
    <t>42-6</t>
  </si>
  <si>
    <t>69-7</t>
  </si>
  <si>
    <t>70-1</t>
  </si>
  <si>
    <t>70-2</t>
  </si>
  <si>
    <t>70-3</t>
  </si>
  <si>
    <t>70-4</t>
  </si>
  <si>
    <t>70-5</t>
  </si>
  <si>
    <t>70-6</t>
  </si>
  <si>
    <t>70-7</t>
  </si>
  <si>
    <t>藤沢市議会議員選挙</t>
  </si>
  <si>
    <t>羽鳥1丁目3番43号</t>
  </si>
  <si>
    <t>稲荷1丁目9番40号　　</t>
  </si>
  <si>
    <t>鵠沼海岸2丁目11番17号</t>
  </si>
  <si>
    <t>鵠沼海岸6丁目14番17号</t>
  </si>
  <si>
    <t>円行1丁目1番地の7</t>
  </si>
  <si>
    <t>湘南台5丁目24番地の5</t>
  </si>
  <si>
    <t>片瀬4丁目10番22号</t>
  </si>
  <si>
    <t>投票数</t>
  </si>
  <si>
    <t>持ち帰りと思われる票</t>
  </si>
  <si>
    <t>不受理と決定した票</t>
  </si>
  <si>
    <t>公（市・県）立学校</t>
  </si>
  <si>
    <t>小学校</t>
  </si>
  <si>
    <t>中学校</t>
  </si>
  <si>
    <t>高校</t>
  </si>
  <si>
    <t>小計</t>
  </si>
  <si>
    <t>市民　　ｾﾝﾀｰ</t>
  </si>
  <si>
    <t>開票率(%)</t>
  </si>
  <si>
    <t>設置数</t>
  </si>
  <si>
    <t>37-6</t>
  </si>
  <si>
    <t>城南４丁目９番</t>
  </si>
  <si>
    <t>37-7</t>
  </si>
  <si>
    <t>38-1</t>
  </si>
  <si>
    <t>38-2</t>
  </si>
  <si>
    <t>38-3</t>
  </si>
  <si>
    <t>38-4</t>
  </si>
  <si>
    <t>大庭５０５５番地の２２</t>
  </si>
  <si>
    <t>藤ヶ岡中学校</t>
  </si>
  <si>
    <t>県知事</t>
  </si>
  <si>
    <t>県議会</t>
  </si>
  <si>
    <t>市議会</t>
  </si>
  <si>
    <t>鵠沼高等学校</t>
  </si>
  <si>
    <t>浜見小学校</t>
  </si>
  <si>
    <t xml:space="preserve"> 明治市民センター　健康プラザ内文化室</t>
  </si>
  <si>
    <t>辻堂太平台2丁目13番27号</t>
  </si>
  <si>
    <t>石川6丁目25番地の3</t>
  </si>
  <si>
    <t xml:space="preserve"> 御所見市民センター　１階ロビー</t>
  </si>
  <si>
    <t xml:space="preserve"> 藤沢市役所　新館１階ロビー</t>
  </si>
  <si>
    <t>一色排水路内菖蒲沢団地バス停そば</t>
  </si>
  <si>
    <t>57-1</t>
  </si>
  <si>
    <t>菖蒲沢１３６０番地</t>
  </si>
  <si>
    <t>57-2</t>
  </si>
  <si>
    <t>菖蒲沢１２６０番地</t>
  </si>
  <si>
    <t>57-3</t>
  </si>
  <si>
    <t>57-4</t>
  </si>
  <si>
    <t>菖蒲沢４２９番地</t>
  </si>
  <si>
    <t>笹久保バス停北側植木畑</t>
  </si>
  <si>
    <t>57-5</t>
  </si>
  <si>
    <t>菖蒲沢６２５番地</t>
  </si>
  <si>
    <t>57-6</t>
  </si>
  <si>
    <t>57-7</t>
  </si>
  <si>
    <t>菖蒲沢６３番地の１</t>
  </si>
  <si>
    <t>ＮＴＴ御所見電話交換センター</t>
  </si>
  <si>
    <t>58-1</t>
  </si>
  <si>
    <t>荒井集会所西側</t>
  </si>
  <si>
    <t>58-2</t>
  </si>
  <si>
    <t>58-3</t>
  </si>
  <si>
    <t>打戻１１１８番地</t>
  </si>
  <si>
    <t>盛岩寺入口右側</t>
  </si>
  <si>
    <t>58-4</t>
  </si>
  <si>
    <t>58-5</t>
  </si>
  <si>
    <t>（２）公営施設使用の個人演説会等</t>
  </si>
  <si>
    <t>①会場数</t>
  </si>
  <si>
    <t>施設名</t>
  </si>
  <si>
    <t>公立</t>
  </si>
  <si>
    <t>私立</t>
  </si>
  <si>
    <t>高等学校</t>
  </si>
  <si>
    <t>養護学校</t>
  </si>
  <si>
    <t>幼稚園</t>
  </si>
  <si>
    <t>35-5</t>
  </si>
  <si>
    <t>35-6</t>
  </si>
  <si>
    <t>辻堂新町４丁目３番</t>
  </si>
  <si>
    <t>35-7</t>
  </si>
  <si>
    <t>辻堂新町３丁目４番２３号</t>
  </si>
  <si>
    <t>35-8</t>
  </si>
  <si>
    <t>特別養護老人ホーム　ラポール藤沢</t>
  </si>
  <si>
    <t>特別養護老人ホーム　グリーンライフ湘南</t>
  </si>
  <si>
    <t>特別養護老人ホーム　かりん</t>
  </si>
  <si>
    <t>35-2</t>
  </si>
  <si>
    <t>辻堂新町２丁目８番</t>
  </si>
  <si>
    <t>35-3</t>
  </si>
  <si>
    <t>35-4</t>
  </si>
  <si>
    <t>辻堂新町３丁目３番</t>
  </si>
  <si>
    <t>66-6</t>
  </si>
  <si>
    <t>辻堂西海岸３丁目２番</t>
  </si>
  <si>
    <t>66-7</t>
  </si>
  <si>
    <t>67-1</t>
  </si>
  <si>
    <t>刑事施設の長又は留置施設の留置業務管理者に対してなしたもの</t>
  </si>
  <si>
    <t>（１）統一地方選挙執行状況（昭和２０年以降選挙執行状況）</t>
  </si>
  <si>
    <t>（５）投票者数及び投票率等　　　※投票率は小数第３位を四捨五入したものです</t>
  </si>
  <si>
    <t>①男女別投票数及び投票率</t>
  </si>
  <si>
    <t>ウ　藤沢市議会議員選挙</t>
  </si>
  <si>
    <t>③投票確定時刻</t>
  </si>
  <si>
    <t>④時間別累計投票者数及び投票率</t>
  </si>
  <si>
    <t>ウ　藤沢市議会議員選挙</t>
  </si>
  <si>
    <t>①市内の期日前投票所</t>
  </si>
  <si>
    <t>（５）党派別・新現元別候補者数及び当選者数</t>
  </si>
  <si>
    <t>②ポスター掲示場設置場所一覧表</t>
  </si>
  <si>
    <t>イ　補完内訳 （各選挙共通）</t>
  </si>
  <si>
    <t>岡本　はじめ</t>
  </si>
  <si>
    <t>維新の党</t>
  </si>
  <si>
    <t>次世代の党</t>
  </si>
  <si>
    <t>第 １ 投票区</t>
  </si>
  <si>
    <t>羽鳥３丁目１１番１号</t>
  </si>
  <si>
    <t>第 ２ 投票区</t>
  </si>
  <si>
    <t>善行坂１丁目１９番１号</t>
  </si>
  <si>
    <t>城南３丁目３番１号</t>
  </si>
  <si>
    <t>第 ３ 投票区</t>
  </si>
  <si>
    <t>マリアホール</t>
  </si>
  <si>
    <t>第 ４ 投票区</t>
  </si>
  <si>
    <t>藤沢１丁目９番１７号</t>
  </si>
  <si>
    <t>第 ５ 投票区</t>
  </si>
  <si>
    <t>本町２丁目６番１７号</t>
  </si>
  <si>
    <t>第 ６ 投票区</t>
  </si>
  <si>
    <t>第４１投票区</t>
  </si>
  <si>
    <t>コモンスペース</t>
  </si>
  <si>
    <t>第 ７ 投票区</t>
  </si>
  <si>
    <t>善行１丁目２番地の３</t>
  </si>
  <si>
    <t>第４２投票区</t>
  </si>
  <si>
    <t>亀井野５５０番地</t>
  </si>
  <si>
    <t>第 ８ 投票区</t>
  </si>
  <si>
    <t>第４３投票区</t>
  </si>
  <si>
    <t>第 ９ 投票区</t>
  </si>
  <si>
    <t>鵠沼海岸２丁目１０番３４号</t>
  </si>
  <si>
    <t>第４４投票区</t>
  </si>
  <si>
    <t>亀井野３丁目３１番地</t>
  </si>
  <si>
    <t>特別支援学級教室</t>
  </si>
  <si>
    <t>鵠沼海岸４丁目７番３４号</t>
  </si>
  <si>
    <t>第４５投票区</t>
  </si>
  <si>
    <t>亀井野倶楽部</t>
  </si>
  <si>
    <t>亀井野１４５９番地</t>
  </si>
  <si>
    <t>鵠沼海岸６丁目６番１２号</t>
  </si>
  <si>
    <t>第４６投票区</t>
  </si>
  <si>
    <t>下土棚５９１番地の１</t>
  </si>
  <si>
    <t>鵠沼藤が谷２丁目１１番３２号</t>
  </si>
  <si>
    <t>第４７投票区</t>
  </si>
  <si>
    <t>石川４丁目１９番地の１</t>
  </si>
  <si>
    <t>鵠沼桜が岡３丁目１６番３８号</t>
  </si>
  <si>
    <t>第４８投票区</t>
  </si>
  <si>
    <t>鵠沼高等学校</t>
  </si>
  <si>
    <t>鵠沼藤が谷４丁目９番１０号</t>
  </si>
  <si>
    <t>第４９投票区</t>
  </si>
  <si>
    <t>長後５１３番地</t>
  </si>
  <si>
    <t>鵠沼神明５丁目１０番９号</t>
  </si>
  <si>
    <t>長後１１８３番地の１</t>
  </si>
  <si>
    <t>本鵠沼５丁目４番２３号</t>
  </si>
  <si>
    <t>長後７７０番地</t>
  </si>
  <si>
    <t>鵠沼桜が岡４丁目３番３７号</t>
  </si>
  <si>
    <t>高倉１１２２番地</t>
  </si>
  <si>
    <t>湘南台４丁目２０番地の１２</t>
  </si>
  <si>
    <t>弥勒寺１丁目７番７号</t>
  </si>
  <si>
    <t>湘南台５丁目２３番地</t>
  </si>
  <si>
    <t>湘南台７丁目１８番地の１</t>
  </si>
  <si>
    <t>藤が岡２丁目２番Ｄ３号</t>
  </si>
  <si>
    <t>葛原１３８５番地</t>
  </si>
  <si>
    <t>藤が岡３丁目１８番１号</t>
  </si>
  <si>
    <t>菖蒲沢９２０番地の２</t>
  </si>
  <si>
    <t>片瀬２丁目１４番２９号</t>
  </si>
  <si>
    <t>片瀬３丁目９番６号</t>
  </si>
  <si>
    <t>打戻１７６０番地の１</t>
  </si>
  <si>
    <t>昇降口ロビー</t>
  </si>
  <si>
    <t>片瀬海岸２丁目２番３０号</t>
  </si>
  <si>
    <t>片瀬山４丁目１番１号</t>
  </si>
  <si>
    <t>遠藤６４１番地の３</t>
  </si>
  <si>
    <t>江の島２丁目２番１４号</t>
  </si>
  <si>
    <t>遠藤２９８４番地の３</t>
  </si>
  <si>
    <t>辻堂２丁目８番３１号</t>
  </si>
  <si>
    <t>遠藤２０００番地の２</t>
  </si>
  <si>
    <t>辻堂元町３丁目１番６号</t>
  </si>
  <si>
    <t>遠藤６９９番地の３</t>
  </si>
  <si>
    <t>辻堂元町４丁目１５番３号</t>
  </si>
  <si>
    <t>２階多目的ホール</t>
  </si>
  <si>
    <t>本藤沢１丁目１０番１号</t>
  </si>
  <si>
    <t>辻堂東海岸１丁目１７番１号</t>
  </si>
  <si>
    <t>プレイルーム</t>
  </si>
  <si>
    <t>辻堂西海岸１丁目３番１号</t>
  </si>
  <si>
    <t>川名４００番地</t>
  </si>
  <si>
    <t>辻堂西海岸２丁目１０番５号</t>
  </si>
  <si>
    <t>片瀬４丁目９番２２号</t>
  </si>
  <si>
    <t>健康プラザ内体育室</t>
  </si>
  <si>
    <t>辻堂新町１丁目１１番２３号</t>
  </si>
  <si>
    <t>善行２丁目１９番地の９</t>
  </si>
  <si>
    <t>　　明治中学校</t>
  </si>
  <si>
    <t>格技室（４月１２日）</t>
  </si>
  <si>
    <t>　　辻堂新町２丁目１３番１号</t>
  </si>
  <si>
    <t>弥勒寺３丁目５番１３号</t>
  </si>
  <si>
    <t>体育館（４月２６日）</t>
  </si>
  <si>
    <t>大鋸１４０７番地の１</t>
  </si>
  <si>
    <t>円行２丁目３番地の１７</t>
  </si>
  <si>
    <t>鵠沼高等学校</t>
  </si>
  <si>
    <t>片瀬小学校</t>
  </si>
  <si>
    <t>辻堂小学校</t>
  </si>
  <si>
    <t>六会中学校</t>
  </si>
  <si>
    <t>渋谷ヶ原集会所</t>
  </si>
  <si>
    <t>滝の沢中学校</t>
  </si>
  <si>
    <t>御所ヶ谷緑地北側</t>
  </si>
  <si>
    <t>大鋸２丁目１番</t>
  </si>
  <si>
    <t>藤沢５５２番地の９</t>
  </si>
  <si>
    <t>藤沢駅北口ロータリー</t>
  </si>
  <si>
    <t>藤沢６１７番地</t>
  </si>
  <si>
    <t>朝日町１７番地</t>
  </si>
  <si>
    <t>大道東公園東側</t>
  </si>
  <si>
    <t>藤沢３８３番地の３</t>
  </si>
  <si>
    <t>藤沢４６０番地の９</t>
  </si>
  <si>
    <t>善行団地１番８号</t>
  </si>
  <si>
    <t>善行団地１－８号棟北側</t>
  </si>
  <si>
    <t>荏原製作所南側（関東航空前バス停前）</t>
  </si>
  <si>
    <t>善行団地１番１２号</t>
  </si>
  <si>
    <t>善行坂１丁目１８番</t>
  </si>
  <si>
    <t>立石１丁目２０番</t>
  </si>
  <si>
    <t>立石公園西側</t>
  </si>
  <si>
    <t>国道４６７号線聖園女学院入口右側（聖園女学院バス停横植栽）</t>
  </si>
  <si>
    <t>花の木１８番</t>
  </si>
  <si>
    <t>藤沢バイパス白旗陸橋北側土手（白旗陸橋北側崖）</t>
  </si>
  <si>
    <t>国道４６７号線教育センター前交差点南側（みその台国道沿フェンス）</t>
  </si>
  <si>
    <t>花の木７番</t>
  </si>
  <si>
    <t>藤沢バイパス北側花ノ木第１橋脇土手（藤沢バイパス北側崖）</t>
  </si>
  <si>
    <t>花の木１１番</t>
  </si>
  <si>
    <t>西富１丁目３番</t>
  </si>
  <si>
    <t>藤沢９３３番地の１</t>
  </si>
  <si>
    <t>入町まちかど公園東側</t>
  </si>
  <si>
    <t>藤沢９６５番地</t>
  </si>
  <si>
    <t>ふじ公園東側</t>
  </si>
  <si>
    <t>善行７丁目１番</t>
  </si>
  <si>
    <t>県立体育センター入口左側</t>
  </si>
  <si>
    <t>善行１丁目２番地の１</t>
  </si>
  <si>
    <t>藤沢市平和台住宅東側</t>
  </si>
  <si>
    <t>善行１丁目９番地</t>
  </si>
  <si>
    <t>善行１丁目８番地</t>
  </si>
  <si>
    <t>善行７丁目５番地</t>
  </si>
  <si>
    <t>県立体育センター南通用門左側（県立体育センター本館南側フェンス）</t>
  </si>
  <si>
    <t>鵠沼東８番</t>
  </si>
  <si>
    <t>鵠沼東５番先</t>
  </si>
  <si>
    <t>南藤沢１３番</t>
  </si>
  <si>
    <t>鵠沼海岸１丁目１４番</t>
  </si>
  <si>
    <t>小田急線鵠沼海岸３号踏切横</t>
  </si>
  <si>
    <t>みどりの広場第２７０号（みどりの広場第２７０号入口右側）</t>
  </si>
  <si>
    <t>鵠沼松が岡５丁目１３番</t>
  </si>
  <si>
    <t>みどりの広場第３１３号北側（みどりの広場第３１３号フェンス）</t>
  </si>
  <si>
    <t>鵠沼海岸１丁目９番</t>
  </si>
  <si>
    <t>よつば公園西側</t>
  </si>
  <si>
    <t>鵠沼海岸４丁目１１番</t>
  </si>
  <si>
    <t>辻堂東海岸４丁目１７番２８号</t>
  </si>
  <si>
    <t>鵠沼海岸３丁目１７番</t>
  </si>
  <si>
    <t>本鵠沼４丁目１１番</t>
  </si>
  <si>
    <t>本鵠沼４丁目９番</t>
  </si>
  <si>
    <t>みどりの広場第２１４号北側</t>
  </si>
  <si>
    <t>鵠沼藤が谷２丁目１１番３２号</t>
  </si>
  <si>
    <t>鵠沼藤が谷市民の家駐輪場</t>
  </si>
  <si>
    <t>鵠沼松が岡２丁目３番８号</t>
  </si>
  <si>
    <t>鵠沼藤が谷３丁目１１番２３号</t>
  </si>
  <si>
    <t>鵠沼松が岡３丁目９番</t>
  </si>
  <si>
    <t>鵠沼藤が谷３丁目１０番１９号</t>
  </si>
  <si>
    <t>鵠沼桜が岡３丁目１６番３８号</t>
  </si>
  <si>
    <t>本鵠沼３丁目１０番</t>
  </si>
  <si>
    <t>鵠沼藤が谷４丁目６８３７番</t>
  </si>
  <si>
    <t>セントケア鵠沼南側フェンス</t>
  </si>
  <si>
    <t>鵠沼高等学校フェンス</t>
  </si>
  <si>
    <t>鵠沼藤が谷４丁目１０番１８号</t>
  </si>
  <si>
    <t>鵠沼藤が谷２丁目１番</t>
  </si>
  <si>
    <t>鵠沼神明４丁目６番</t>
  </si>
  <si>
    <t>湘南高等学校グラウンド北側</t>
  </si>
  <si>
    <t>本鵠沼１丁目１４番</t>
  </si>
  <si>
    <t>本鵠沼４丁目３番１号</t>
  </si>
  <si>
    <t>辻堂元町６丁目５番</t>
  </si>
  <si>
    <t>本鵠沼１丁目５番</t>
  </si>
  <si>
    <t>鵠沼橘１丁目８番</t>
  </si>
  <si>
    <t>鵠沼桜が岡４丁目８番</t>
  </si>
  <si>
    <t>鵠沼桜が岡４丁目１番</t>
  </si>
  <si>
    <t>本鵠沼１丁目１番</t>
  </si>
  <si>
    <t>小田急線藤沢１号踏切南側</t>
  </si>
  <si>
    <t>西富字西原５９３番２</t>
  </si>
  <si>
    <t>翠ヶ丘公園東側</t>
  </si>
  <si>
    <t>県道３０号線遊行寺坂上バス停前植栽（遊行寺坂上植栽）</t>
  </si>
  <si>
    <t>後河内（宮前）公園西側</t>
  </si>
  <si>
    <t>川名１丁目１２番２号</t>
  </si>
  <si>
    <t>アズビル株式会社藤沢テクノセンター（山武前バス停横）</t>
  </si>
  <si>
    <t>弥勒寺１丁目１６番</t>
  </si>
  <si>
    <t>村岡小学校体育館裏</t>
  </si>
  <si>
    <t>弥勒寺１丁目５番</t>
  </si>
  <si>
    <t>村岡東３丁目２８番地の２</t>
  </si>
  <si>
    <t>大鋸２丁目２番</t>
  </si>
  <si>
    <t>御所ヶ谷児童遊園</t>
  </si>
  <si>
    <t>大鋸３丁目９番</t>
  </si>
  <si>
    <t>第４号市民農園西側</t>
  </si>
  <si>
    <t>大鋸２丁目５番</t>
  </si>
  <si>
    <t>藤が岡２丁目９番</t>
  </si>
  <si>
    <t>21-8</t>
  </si>
  <si>
    <t>藤が岡２丁目１番</t>
  </si>
  <si>
    <t>藤ヶ岡中学校正門</t>
  </si>
  <si>
    <t>渡内４丁目１４番地</t>
  </si>
  <si>
    <t>片瀬２丁目１番</t>
  </si>
  <si>
    <t>境川新屋敷橋際（新屋敷橋際）</t>
  </si>
  <si>
    <t>片瀬山１丁目１３番</t>
  </si>
  <si>
    <t>片瀬２丁目１０番</t>
  </si>
  <si>
    <t>片瀬５丁目１番１２号</t>
  </si>
  <si>
    <t>KYリカー湘南片瀬店前</t>
  </si>
  <si>
    <t>片瀬海岸１丁目７番</t>
  </si>
  <si>
    <t>片瀬３丁目１４番</t>
  </si>
  <si>
    <t>片瀬目白山２番</t>
  </si>
  <si>
    <t>片瀬海岸１丁目９番</t>
  </si>
  <si>
    <t>片瀬３丁目４番１０号</t>
  </si>
  <si>
    <t>カトリック片瀬教会</t>
  </si>
  <si>
    <t>西浜公園西側</t>
  </si>
  <si>
    <t>西浜公園南側</t>
  </si>
  <si>
    <t>片瀬海岸２丁目１０番１号</t>
  </si>
  <si>
    <t>江の島１丁目６番</t>
  </si>
  <si>
    <t>青少年協会海洋倉庫前歩道植栽</t>
  </si>
  <si>
    <t>江の島１丁目１番</t>
  </si>
  <si>
    <t>貝作前ロータリー植栽</t>
  </si>
  <si>
    <t>江の島１丁目１２番地</t>
  </si>
  <si>
    <t>西緑地内フェンス前</t>
  </si>
  <si>
    <t>江の島２丁目４番</t>
  </si>
  <si>
    <t>辻堂２丁目９番</t>
  </si>
  <si>
    <t>辻堂駅前町公園東側</t>
  </si>
  <si>
    <t>辻堂４丁目５番</t>
  </si>
  <si>
    <t>辻堂１丁目１５８０番地</t>
  </si>
  <si>
    <t>辻堂２丁目４番</t>
  </si>
  <si>
    <t>辻堂３丁目９番２０号</t>
  </si>
  <si>
    <t>辻堂２丁目１５番８号</t>
  </si>
  <si>
    <t>辻堂３丁目２０番</t>
  </si>
  <si>
    <t>辻堂３丁目１番</t>
  </si>
  <si>
    <t>大荒久公園南側 東側入口左</t>
  </si>
  <si>
    <t>辻堂元町６丁目</t>
  </si>
  <si>
    <t>SSTウェルカムガーデン歩道左側</t>
  </si>
  <si>
    <t>SSTセントラルパーク北側歩道右側</t>
  </si>
  <si>
    <t>辻堂元町６丁目４番</t>
  </si>
  <si>
    <t>富士見橋交差点北西側</t>
  </si>
  <si>
    <t>辻堂元町６丁目２番</t>
  </si>
  <si>
    <t>みどりの広場第１２１号西側（みどりの広場第１２１号西側フェンス）</t>
  </si>
  <si>
    <t>辻堂東海岸２丁目７２８５番</t>
  </si>
  <si>
    <t>みどりの広場第３２３号南側（みどりの広場第３２３号南側フェンス）</t>
  </si>
  <si>
    <t>辻堂東海岸１丁目１番４１号</t>
  </si>
  <si>
    <t>辻堂東海岸２丁目１６番</t>
  </si>
  <si>
    <t>辻堂５丁目３番</t>
  </si>
  <si>
    <t>辻堂高砂東公園西側</t>
  </si>
  <si>
    <t>辻堂西海岸１丁目２番２号</t>
  </si>
  <si>
    <t>辻堂６丁目１２番</t>
  </si>
  <si>
    <t>辻堂高砂東公園南側</t>
  </si>
  <si>
    <t>辻堂５丁目１２番</t>
  </si>
  <si>
    <t>みどりの広場第１３２号（みどりの広場第１３２号フェンス）</t>
  </si>
  <si>
    <t>辻堂６丁目１９番</t>
  </si>
  <si>
    <t>辻堂西海岸２丁目１２番</t>
  </si>
  <si>
    <t>辻堂団地６－４号棟東側（辻堂団地遊園地フェンス）</t>
  </si>
  <si>
    <t>辻堂団地８－４号棟南側</t>
  </si>
  <si>
    <t>城南１丁目１９番</t>
  </si>
  <si>
    <t>みどりの広場第１６２号東側（みどりの広場第１６２号東側フェンス）</t>
  </si>
  <si>
    <t>辻堂神台２丁目３番</t>
  </si>
  <si>
    <t>城南１丁目４番</t>
  </si>
  <si>
    <t>辻堂神台１丁目４番</t>
  </si>
  <si>
    <t>神台公園北東側</t>
  </si>
  <si>
    <t>辻堂新町４丁目２番</t>
  </si>
  <si>
    <t>辻堂新町３丁目２番</t>
  </si>
  <si>
    <t>羽鳥３丁目１５番</t>
  </si>
  <si>
    <t>羽鳥３丁目２０番</t>
  </si>
  <si>
    <t>みどりの広場第２３３号西側（みどりの広場第２３３号フェンス）</t>
  </si>
  <si>
    <t>羽鳥２丁目１２番２１号</t>
  </si>
  <si>
    <t>明治小学校正門南側フェンス</t>
  </si>
  <si>
    <t>大庭１３１１番地</t>
  </si>
  <si>
    <t>大庭５０５５番地の７</t>
  </si>
  <si>
    <t>藤沢西部団地集会所東側（西部団地集会所東側フェンス）</t>
  </si>
  <si>
    <t>湘南スカイハイツ１号棟けやき通り側（藤沢西高等学校前駐車場東側）</t>
  </si>
  <si>
    <t>大庭５０５５番地の１８</t>
  </si>
  <si>
    <t>大庭５３０７番地の１</t>
  </si>
  <si>
    <t>大庭５０４３番地の３</t>
  </si>
  <si>
    <t>県営大庭団地４号棟西側（大庭団地１８－４号棟西側）</t>
  </si>
  <si>
    <t>大庭５０４３番地の１</t>
  </si>
  <si>
    <t>県営大庭団地集会所東側（大庭団地１８－７号棟北側集会所東側）</t>
  </si>
  <si>
    <t>しろした公園南側</t>
  </si>
  <si>
    <t>大庭５０６１番地の２</t>
  </si>
  <si>
    <t>イオン藤沢店前広場</t>
  </si>
  <si>
    <t>石川６３７番地</t>
  </si>
  <si>
    <t>五反田公園西側</t>
  </si>
  <si>
    <t>大庭５４１６番地の６</t>
  </si>
  <si>
    <t>善行団地３番３号</t>
  </si>
  <si>
    <t>善行団地３－３号棟東側広場前</t>
  </si>
  <si>
    <t>善行団地２番９号</t>
  </si>
  <si>
    <t>善行中学校正門グラウンド側フェンス</t>
  </si>
  <si>
    <t>亀井野６５３番地</t>
  </si>
  <si>
    <t>湘南台２丁目３１番地</t>
  </si>
  <si>
    <t>中丸公園南側</t>
  </si>
  <si>
    <t>円行１丁目４番</t>
  </si>
  <si>
    <t>桐ヶ谷公園西側</t>
  </si>
  <si>
    <t>天神町１丁目１３番地</t>
  </si>
  <si>
    <t>田島山公園西側</t>
  </si>
  <si>
    <t>亀井野１０８５番地の４４</t>
  </si>
  <si>
    <t>亀井野３丁目３６番地</t>
  </si>
  <si>
    <t>西俣野３４１番地</t>
  </si>
  <si>
    <t>亀井野２丁目３６番地</t>
  </si>
  <si>
    <t>亀井野１丁目５番地</t>
  </si>
  <si>
    <t>亀井野４丁目２番地</t>
  </si>
  <si>
    <t>犬久保公園東側</t>
  </si>
  <si>
    <t>亀井野２７９番地の３</t>
  </si>
  <si>
    <t>下土棚５８６番地</t>
  </si>
  <si>
    <t>下土棚５９１番地の１</t>
  </si>
  <si>
    <t>富士見台小学校東側</t>
  </si>
  <si>
    <t>下土棚公園西側</t>
  </si>
  <si>
    <t>下土棚８００番地の１</t>
  </si>
  <si>
    <t>こぶし荘東側</t>
  </si>
  <si>
    <t>白山神社北側</t>
  </si>
  <si>
    <t>下土棚１１０９番地</t>
  </si>
  <si>
    <t>渋谷の里公園北西側</t>
  </si>
  <si>
    <t>下土棚１８４６番地の２</t>
  </si>
  <si>
    <t>下土棚２５５番地の１</t>
  </si>
  <si>
    <t>石川４丁目１９番地の１</t>
  </si>
  <si>
    <t>石川６７６番地</t>
  </si>
  <si>
    <t>西俣野１２２４番地</t>
  </si>
  <si>
    <t>善行７丁目１１番地の７</t>
  </si>
  <si>
    <t>西俣野２０３７番地</t>
  </si>
  <si>
    <t>下土棚５４８番地（下土棚５２４－１）</t>
  </si>
  <si>
    <t>長後市民センター駐車場西側（元市営下土棚住宅敷地）</t>
  </si>
  <si>
    <t>長後駅東口ロータリー前空地</t>
  </si>
  <si>
    <t>長後１１８７番地</t>
  </si>
  <si>
    <t>長後１４１１番地の１</t>
  </si>
  <si>
    <t>長後天神添西公園南側</t>
  </si>
  <si>
    <t>長後１２４５番地</t>
  </si>
  <si>
    <t>長後１３６９番地</t>
  </si>
  <si>
    <t>高倉２３０５番地</t>
  </si>
  <si>
    <t>高倉２１９５番地</t>
  </si>
  <si>
    <t>高倉２３５７番地</t>
  </si>
  <si>
    <t>上高倉公園東側</t>
  </si>
  <si>
    <t>高倉６１０番地の２</t>
  </si>
  <si>
    <t>高倉２３４５番地</t>
  </si>
  <si>
    <t>藤沢湘南台病院藤沢ケアセンター前</t>
  </si>
  <si>
    <t>高倉２２５９番地の５</t>
  </si>
  <si>
    <t>高倉９４７番地の３</t>
  </si>
  <si>
    <t>県道２２号線マインマート湘南台店前歩道（マインマート前歩道植栽）</t>
  </si>
  <si>
    <t>高倉７１０番地</t>
  </si>
  <si>
    <t>県道２２号線高倉中学校入口北側（高倉７１０番地畑前歩道植栽）</t>
  </si>
  <si>
    <t>高倉中学校通用門左側</t>
  </si>
  <si>
    <t>湘南台４丁目１３番</t>
  </si>
  <si>
    <t>藤沢円行共同住宅６号棟横公園東側</t>
  </si>
  <si>
    <t>湘南台４丁目３７番地</t>
  </si>
  <si>
    <t>湘南台４丁目３１番地</t>
  </si>
  <si>
    <t>下原公園南側</t>
  </si>
  <si>
    <t>高倉４９８番地の２</t>
  </si>
  <si>
    <t>湘南台７丁目１８番地の１</t>
  </si>
  <si>
    <t>みどりの広場第１９５号北側</t>
  </si>
  <si>
    <t>湘南台公園東側</t>
  </si>
  <si>
    <t>四ツ辻公園西側</t>
  </si>
  <si>
    <t>葛原３００番地の２</t>
  </si>
  <si>
    <t>菖蒲沢１２６０番地先</t>
  </si>
  <si>
    <t>葛原１３８５番地</t>
  </si>
  <si>
    <t>葛原１８１９番地</t>
  </si>
  <si>
    <t>葛原最終処分場東側</t>
  </si>
  <si>
    <t>菖蒲沢８９０番地</t>
  </si>
  <si>
    <t>豊受大神東側</t>
  </si>
  <si>
    <t>菖蒲沢公園北側</t>
  </si>
  <si>
    <t>打戻３１９１番地</t>
  </si>
  <si>
    <t>打戻２４０２番地</t>
  </si>
  <si>
    <t>市道葛原下滝号御所見の森隣空地</t>
  </si>
  <si>
    <t>打戻１７６０番地の１</t>
  </si>
  <si>
    <t>市営古里住宅９号棟東側</t>
  </si>
  <si>
    <t>宮原３４７４番地</t>
  </si>
  <si>
    <t>獺郷７９９番地</t>
  </si>
  <si>
    <t>獺郷２１８番地</t>
  </si>
  <si>
    <t>ガーデニアごしょみ入口北側植裁</t>
  </si>
  <si>
    <t>遠藤８６７番地の１</t>
  </si>
  <si>
    <t>遠藤６４１番地の３</t>
  </si>
  <si>
    <t>遠藤８７２番地の１</t>
  </si>
  <si>
    <t>市営滝の沢住宅６号棟東側</t>
  </si>
  <si>
    <t>市営滝の沢住宅１号棟東側</t>
  </si>
  <si>
    <t>遠藤８４７番地の４</t>
  </si>
  <si>
    <t>遠藤８８５番地</t>
  </si>
  <si>
    <t>遠藤２９８４番地の３</t>
  </si>
  <si>
    <t>遠藤７番地</t>
  </si>
  <si>
    <t>遠藤５８６３番地</t>
  </si>
  <si>
    <t>遠藤３６１４番地</t>
  </si>
  <si>
    <t>62-8</t>
  </si>
  <si>
    <t>遠藤５０７１番地</t>
  </si>
  <si>
    <t>宇都母知神社駐車場</t>
  </si>
  <si>
    <t>桐原町２３番地の３</t>
  </si>
  <si>
    <t>リサイクルプラザ藤沢南側</t>
  </si>
  <si>
    <t>遠藤２０００番地の１</t>
  </si>
  <si>
    <t>遠藤２０００番地の２</t>
  </si>
  <si>
    <t>石川１７４９番地</t>
  </si>
  <si>
    <t>遠藤東交差点南西</t>
  </si>
  <si>
    <t>大庭５６８３番地の１</t>
  </si>
  <si>
    <t>駒寄公園北側</t>
  </si>
  <si>
    <t>遠藤６９９番地の３</t>
  </si>
  <si>
    <t>滝の沢中学校通用門右側</t>
  </si>
  <si>
    <t>遠藤７４２番地の１</t>
  </si>
  <si>
    <t>北永山公園西側</t>
  </si>
  <si>
    <t>遠藤７０１番地の１０</t>
  </si>
  <si>
    <t>藤沢４丁目３番</t>
  </si>
  <si>
    <t>本藤沢１丁目１１番</t>
  </si>
  <si>
    <t>本藤沢２丁目１６番</t>
  </si>
  <si>
    <t>辻堂西海岸３丁目３番</t>
  </si>
  <si>
    <t>辻堂西海岸1丁目４番</t>
  </si>
  <si>
    <t>浜見小学校南側</t>
  </si>
  <si>
    <t>辻堂海浜公園北側入口左側</t>
  </si>
  <si>
    <t>辻堂海浜公園金網（プール北側）</t>
  </si>
  <si>
    <t>川名４００番地</t>
  </si>
  <si>
    <t>川名２５７番地</t>
  </si>
  <si>
    <t>川名２９０番地</t>
  </si>
  <si>
    <t>川名森久第二公園北側</t>
  </si>
  <si>
    <t>川名８３１番地の４</t>
  </si>
  <si>
    <t>川名７６９番地の１</t>
  </si>
  <si>
    <t>川名５８６番地</t>
  </si>
  <si>
    <t>みどりの広場第２６６号</t>
  </si>
  <si>
    <t>川名２８０番地の３</t>
  </si>
  <si>
    <t>片瀬５丁目２０番</t>
  </si>
  <si>
    <t>片瀬５丁目１３番</t>
  </si>
  <si>
    <t>片瀬５丁目９番</t>
  </si>
  <si>
    <t>片瀬４丁目４番</t>
  </si>
  <si>
    <t>片瀬４丁目１０番</t>
  </si>
  <si>
    <t>片瀬４丁目９番２２号</t>
  </si>
  <si>
    <t>善行２丁目１９番地の９</t>
  </si>
  <si>
    <t>善行３丁目３番地</t>
  </si>
  <si>
    <t>中原公園南側</t>
  </si>
  <si>
    <t>善行２丁目１８番地の１</t>
  </si>
  <si>
    <t>善行２丁目２３番地の３</t>
  </si>
  <si>
    <t>善行２丁目１番地</t>
  </si>
  <si>
    <t>弥勒寺３丁目５番１３号</t>
  </si>
  <si>
    <t>弥勒寺３丁目１０番</t>
  </si>
  <si>
    <t>弥勒寺３丁目７番</t>
  </si>
  <si>
    <t>弥勒寺３丁目２２番４号</t>
  </si>
  <si>
    <t>日鉄住金ステンレス鋼管（株）和光寮北側</t>
  </si>
  <si>
    <t>弥勒寺２丁目６番１０号</t>
  </si>
  <si>
    <t>大鋸１４５０番地</t>
  </si>
  <si>
    <t>白旗１丁目１３番</t>
  </si>
  <si>
    <t>白旗１丁目２番</t>
  </si>
  <si>
    <t>大鋸１４０７番地の１</t>
  </si>
  <si>
    <t>白旗２丁目１２番</t>
  </si>
  <si>
    <t>白旗４丁目４番１３号</t>
  </si>
  <si>
    <t>円行２丁目１番地</t>
  </si>
  <si>
    <t>円行２丁目１５番地の４</t>
  </si>
  <si>
    <t>円行２丁目２８番</t>
  </si>
  <si>
    <t>円行２丁目１３番</t>
  </si>
  <si>
    <t>円行１８９３番地の１</t>
  </si>
  <si>
    <t>石川２丁目１９番１号</t>
  </si>
  <si>
    <t>石川２丁目２４番地</t>
  </si>
  <si>
    <t>山田公園北側</t>
  </si>
  <si>
    <t>石川１丁目２９番</t>
  </si>
  <si>
    <t>石川２丁目２４番</t>
  </si>
  <si>
    <t>石川２丁目２３番１７号</t>
  </si>
  <si>
    <t>石川１丁目１番２１号</t>
  </si>
  <si>
    <t>石川２丁目１３番</t>
  </si>
  <si>
    <t>74-1</t>
  </si>
  <si>
    <t>柄沢４０６番地の１</t>
  </si>
  <si>
    <t>74-2</t>
  </si>
  <si>
    <t>柄沢６４１番地</t>
  </si>
  <si>
    <t>74-3</t>
  </si>
  <si>
    <t>柄沢６９８番地の５</t>
  </si>
  <si>
    <t>盛田ハイツ北側空地</t>
  </si>
  <si>
    <t>74-4</t>
  </si>
  <si>
    <t>柄沢２７９番地の１</t>
  </si>
  <si>
    <t>74-5</t>
  </si>
  <si>
    <t>柄沢５７５番地</t>
  </si>
  <si>
    <t>ヤオコー藤沢柄沢店南側空地</t>
  </si>
  <si>
    <t>74-6</t>
  </si>
  <si>
    <t>渡内６５６番地</t>
  </si>
  <si>
    <t>74-7</t>
  </si>
  <si>
    <t>柄沢３０９番地</t>
  </si>
  <si>
    <t>50～100</t>
  </si>
  <si>
    <t>（独身寮等への送付）</t>
  </si>
  <si>
    <t>①人口（平成２７年４月１日現在　藤沢市「人口と世帯数」調査より）</t>
  </si>
  <si>
    <t>70 (5)</t>
  </si>
  <si>
    <t>71 (5)</t>
  </si>
  <si>
    <t>70 (6)</t>
  </si>
  <si>
    <t>藤沢湘南台病院</t>
  </si>
  <si>
    <t>湘南藤沢徳洲会病院</t>
  </si>
  <si>
    <t>清流苑</t>
  </si>
  <si>
    <t>湘南希望の郷</t>
  </si>
  <si>
    <t>身体障がい者支援施設</t>
  </si>
  <si>
    <t>睦愛園</t>
  </si>
  <si>
    <t>みどりの園</t>
  </si>
  <si>
    <t>かりん</t>
  </si>
  <si>
    <t>藤沢愛光園</t>
  </si>
  <si>
    <t>藤沢富士白苑</t>
  </si>
  <si>
    <t>ライフケアガーデン湘南</t>
  </si>
  <si>
    <t>クロスハート湘南台・藤沢</t>
  </si>
  <si>
    <t>藤沢エデンの園　二番館</t>
  </si>
  <si>
    <t>ミモザ藤沢</t>
  </si>
  <si>
    <t>市外施設（64施設）</t>
  </si>
  <si>
    <t>市外施設（32施設）</t>
  </si>
  <si>
    <t>市外施設（5施設）</t>
  </si>
  <si>
    <t>合計（129施設）</t>
  </si>
  <si>
    <t>クローバーガーデン</t>
  </si>
  <si>
    <t>秋葉台文化体育館
第１体育室</t>
  </si>
  <si>
    <t>藤沢市遠藤2000番地の1</t>
  </si>
  <si>
    <t>76歳</t>
  </si>
  <si>
    <t>25歳</t>
  </si>
  <si>
    <t>49.98歳</t>
  </si>
  <si>
    <t>72歳</t>
  </si>
  <si>
    <t>49.92歳</t>
  </si>
  <si>
    <t>×　1/4</t>
  </si>
  <si>
    <t>＝</t>
  </si>
  <si>
    <t>÷ 5</t>
  </si>
  <si>
    <t>÷ 5</t>
  </si>
  <si>
    <t>×　1/10</t>
  </si>
  <si>
    <t>＝</t>
  </si>
  <si>
    <t>÷ 36</t>
  </si>
  <si>
    <t>×　1/4</t>
  </si>
  <si>
    <t>×　1/10</t>
  </si>
  <si>
    <t>＝</t>
  </si>
  <si>
    <t>23:47
（確定※）</t>
  </si>
  <si>
    <t>西　智</t>
  </si>
  <si>
    <t>なかね　雄也</t>
  </si>
  <si>
    <t>井上　裕介</t>
  </si>
  <si>
    <t>当</t>
  </si>
  <si>
    <t>山本　しょうぞう</t>
  </si>
  <si>
    <t>渡辺　みつお</t>
  </si>
  <si>
    <t>当</t>
  </si>
  <si>
    <t>おおや　徹</t>
  </si>
  <si>
    <t>柳田　ひでのり</t>
  </si>
  <si>
    <t>有賀　まさよし</t>
  </si>
  <si>
    <t>原　てるお</t>
  </si>
  <si>
    <t>清水　竜太郎</t>
  </si>
  <si>
    <t>みむら　耕太郎</t>
  </si>
  <si>
    <t>松下　賢一郎</t>
  </si>
  <si>
    <t>松尾　まさお</t>
  </si>
  <si>
    <t>佐賀　ワキ</t>
  </si>
  <si>
    <t>山口　まさや</t>
  </si>
  <si>
    <t>山内　みきお</t>
  </si>
  <si>
    <t>神村　健太郎</t>
  </si>
  <si>
    <t>さかい　信孝</t>
  </si>
  <si>
    <t>石井　せいご</t>
  </si>
  <si>
    <t>加藤　はじめ</t>
  </si>
  <si>
    <t>永井　ゆずる</t>
  </si>
  <si>
    <t>佐藤　はるお</t>
  </si>
  <si>
    <t>堺　英明</t>
  </si>
  <si>
    <t>維新の党</t>
  </si>
  <si>
    <t>平川　和美</t>
  </si>
  <si>
    <t>東木　ひさよ</t>
  </si>
  <si>
    <t>塚本　まさき</t>
  </si>
  <si>
    <t>むとう　正人</t>
  </si>
  <si>
    <t>脇　れい子</t>
  </si>
  <si>
    <t>友田　そうや</t>
  </si>
  <si>
    <t>宮戸　みつる</t>
  </si>
  <si>
    <t>杉原　えいこ</t>
  </si>
  <si>
    <t>岩沢　ゆうき</t>
  </si>
  <si>
    <t>次世代の党</t>
  </si>
  <si>
    <t>浜元　てるき</t>
  </si>
  <si>
    <t>吉田　あつき</t>
  </si>
  <si>
    <t>高橋　八一</t>
  </si>
  <si>
    <t>社会民主党</t>
  </si>
  <si>
    <t>桜井　直人</t>
  </si>
  <si>
    <t>土屋　としのり</t>
  </si>
  <si>
    <t>たけむら　雅夫</t>
  </si>
  <si>
    <t>北橋　せつお</t>
  </si>
  <si>
    <t>くりはら　義夫</t>
  </si>
  <si>
    <t>柳沢　じゅんじ</t>
  </si>
  <si>
    <t>西貝　和男</t>
  </si>
  <si>
    <t>佐藤　きよたか</t>
  </si>
  <si>
    <t>原田　トモコ</t>
  </si>
  <si>
    <t>大山　フジオ</t>
  </si>
  <si>
    <t>無効票・その他</t>
  </si>
  <si>
    <t>※※※</t>
  </si>
  <si>
    <t>※選挙会閉鎖時刻　0:18</t>
  </si>
  <si>
    <t>0:07
（確定※）</t>
  </si>
  <si>
    <t>国松　誠</t>
  </si>
  <si>
    <t>さいとう　健夫</t>
  </si>
  <si>
    <t>小林　伸吾</t>
  </si>
  <si>
    <t>松長　やすゆき</t>
  </si>
  <si>
    <t>市川　かずひろ</t>
  </si>
  <si>
    <t>甘粕　和彦</t>
  </si>
  <si>
    <t>加藤　なを子</t>
  </si>
  <si>
    <t>原田　タケル</t>
  </si>
  <si>
    <t>0:02
（確定）</t>
  </si>
  <si>
    <t>指定病院
（２１施設）</t>
  </si>
  <si>
    <t>クローバーホスピタル</t>
  </si>
  <si>
    <t>辻堂神台1丁目5番1号</t>
  </si>
  <si>
    <t>介護老人保健施設　藤沢ケアセンター</t>
  </si>
  <si>
    <t>介護老人保健施設　湘南わかば苑</t>
  </si>
  <si>
    <t>介護老人保健施設　ふれあいの桜</t>
  </si>
  <si>
    <t>遠藤446番地の1</t>
  </si>
  <si>
    <t>障がい者支援施設　湘南希望の郷</t>
  </si>
  <si>
    <t>指定老人ホーム
（２９施設）</t>
  </si>
  <si>
    <t>特別養護老人ホーム　鵠生園</t>
  </si>
  <si>
    <t>特別養護老人ホーム　睦愛園</t>
  </si>
  <si>
    <t>特別養護老人ホーム　白鷺苑</t>
  </si>
  <si>
    <t>特別養護老人ホーム　芭蕉苑</t>
  </si>
  <si>
    <t>特別養護老人ホーム　村岡ホーム</t>
  </si>
  <si>
    <t>特別養護老人ホーム　みどりの園</t>
  </si>
  <si>
    <t>特別養護老人ホーム　藤沢愛光園</t>
  </si>
  <si>
    <t>大庭5526番地の2</t>
  </si>
  <si>
    <t>特別養護老人ホーム　藤沢富士白苑</t>
  </si>
  <si>
    <t>長後2722番地の1</t>
  </si>
  <si>
    <t>有料老人ホーム　湘南長寿園</t>
  </si>
  <si>
    <t>有料老人ホーム　ライフケアガーデン湘南</t>
  </si>
  <si>
    <t>有料老人ホーム　オーシャンプロムナード湘南</t>
  </si>
  <si>
    <t>有料老人ホーム　フェリエ ドゥ 鵠沼海岸</t>
  </si>
  <si>
    <t>有料老人ホーム　クロスハート湘南台・藤沢</t>
  </si>
  <si>
    <t>有料老人ホーム　ボンセジュール湘南台</t>
  </si>
  <si>
    <t>有料老人ホーム　クローバーガーデン</t>
  </si>
  <si>
    <t>有料老人ホーム　エルダーホームケア藤沢</t>
  </si>
  <si>
    <t>有料老人ホーム　レジデンスタウン湘南台</t>
  </si>
  <si>
    <t>有料老人ホーム　ニチイケアセンター湘南藤沢　ニチイのきらめき</t>
  </si>
  <si>
    <t>有料老人ホーム　藤沢エデンの園　二番館</t>
  </si>
  <si>
    <t>有料老人ホーム　エクセルシオール湘南台</t>
  </si>
  <si>
    <t>円行2丁目8番地の3</t>
  </si>
  <si>
    <t>有料老人ホーム　シニアメゾン鵠沼</t>
  </si>
  <si>
    <t>藤沢市本鵠沼4丁目2番5号</t>
  </si>
  <si>
    <t>有料老人ホーム　ミモザ藤沢</t>
  </si>
  <si>
    <t>藤沢市柄沢277番地の1</t>
  </si>
  <si>
    <t>有料老人ホーム　シニアメゾン湘南台</t>
  </si>
  <si>
    <t>藤沢市高倉531番地の1</t>
  </si>
  <si>
    <t xml:space="preserve"> 湘南台市民センター　１階ギャラリー</t>
  </si>
  <si>
    <t>湘南台市民センター　１階ギャラリー</t>
  </si>
  <si>
    <t>湘南台1丁目8番</t>
  </si>
  <si>
    <t>設置場所</t>
  </si>
  <si>
    <t>設置場所</t>
  </si>
  <si>
    <t>設置場所</t>
  </si>
  <si>
    <t>設置場所</t>
  </si>
  <si>
    <t>設置場所</t>
  </si>
  <si>
    <t>設置場所</t>
  </si>
  <si>
    <t>設置場所</t>
  </si>
  <si>
    <t>４号事由：交通至難の島に居住又は滞在　　　※本市該当なし</t>
  </si>
  <si>
    <r>
      <t>平成27年4月</t>
    </r>
    <r>
      <rPr>
        <sz val="6"/>
        <rFont val="ＭＳ Ｐゴシック"/>
        <family val="3"/>
      </rPr>
      <t xml:space="preserve"> </t>
    </r>
    <r>
      <rPr>
        <sz val="10"/>
        <rFont val="ＭＳ Ｐゴシック"/>
        <family val="3"/>
      </rPr>
      <t xml:space="preserve"> 2日</t>
    </r>
  </si>
  <si>
    <t>A/B(%)</t>
  </si>
  <si>
    <t>A/C(%)</t>
  </si>
  <si>
    <t>8:30～17:00</t>
  </si>
  <si>
    <t>17:00～18:00</t>
  </si>
  <si>
    <t>18:00～19:00</t>
  </si>
  <si>
    <t>19:00～20:00</t>
  </si>
  <si>
    <t>※※※</t>
  </si>
  <si>
    <t>※選挙会閉鎖時刻　0:42</t>
  </si>
  <si>
    <t>あべ　すみえ</t>
  </si>
  <si>
    <t>.486</t>
  </si>
  <si>
    <t>.664</t>
  </si>
  <si>
    <t>.873</t>
  </si>
  <si>
    <t>.277</t>
  </si>
  <si>
    <t>.126</t>
  </si>
  <si>
    <t>.335</t>
  </si>
  <si>
    <t>.513</t>
  </si>
  <si>
    <t>.722</t>
  </si>
  <si>
    <t>.004</t>
  </si>
  <si>
    <t>目　次</t>
  </si>
  <si>
    <t>２　投票結果に関する調</t>
  </si>
  <si>
    <t>（１）統一地方選挙執行状況（昭和２０年以降選挙執行状況）</t>
  </si>
  <si>
    <t>（２）人口及び有権者数</t>
  </si>
  <si>
    <t>（４）投票所</t>
  </si>
  <si>
    <t>（５）投票者数及び投票率等</t>
  </si>
  <si>
    <t>（６）期日前投票及び不在者投票</t>
  </si>
  <si>
    <t>３　開票結果に関する調</t>
  </si>
  <si>
    <t>（２）候補者別・時間別　開票得票数</t>
  </si>
  <si>
    <t>４　選挙運動に関する調</t>
  </si>
  <si>
    <t>（１）ポスター掲示場</t>
  </si>
  <si>
    <t>（２）公営施設使用の個人演説会等</t>
  </si>
  <si>
    <t>（３）選挙公報</t>
  </si>
  <si>
    <t>選挙の種類</t>
  </si>
  <si>
    <t>告示日</t>
  </si>
  <si>
    <t>投票日・開票日</t>
  </si>
  <si>
    <t>天候</t>
  </si>
  <si>
    <t>神奈川県知事選挙</t>
  </si>
  <si>
    <t>平成２７年３月２６日（木）</t>
  </si>
  <si>
    <t>平成２７年４月１２日（日）</t>
  </si>
  <si>
    <t>晴れ</t>
  </si>
  <si>
    <t>神奈川県議会議員選挙</t>
  </si>
  <si>
    <t>平成２７年４月　３日（金）</t>
  </si>
  <si>
    <t>藤沢市議会議員選挙</t>
  </si>
  <si>
    <t>平成２７年４月１９日（日）</t>
  </si>
  <si>
    <t>平成２７年４月２６日（日）</t>
  </si>
  <si>
    <t>第１８回統一地方選挙</t>
  </si>
  <si>
    <t>１　選挙期日等</t>
  </si>
  <si>
    <t>　　⑦投票区別・年代別投票者数及び投票率</t>
  </si>
  <si>
    <t>１　選挙期日等</t>
  </si>
  <si>
    <t>②投票所一覧表</t>
  </si>
  <si>
    <t>住宅フェンス</t>
  </si>
  <si>
    <t>市道鵠沼４７４号線沿い空地</t>
  </si>
  <si>
    <t>住宅南側フェンス</t>
  </si>
  <si>
    <t>片瀬山通り線片瀬山坂下</t>
  </si>
  <si>
    <t>御霊神社北側空地</t>
  </si>
  <si>
    <t>住宅コンクリ－ト塀</t>
  </si>
  <si>
    <t>住宅入口左側</t>
  </si>
  <si>
    <t>③有権者数及び投票総数に対する期日前投票及び不在者投票の割合</t>
  </si>
  <si>
    <t>④期日前投票及び不在者投票の投票種類別・事由別内訳</t>
  </si>
  <si>
    <t>⑤期日前投票時間別投票状況</t>
  </si>
  <si>
    <t>⑥不在者投票の投票方法・不在者投票管理者別の内訳</t>
  </si>
  <si>
    <t>⑦不在者投票の受理・不受理</t>
  </si>
  <si>
    <t>⑧指定施設別不在者投票　投票状況</t>
  </si>
  <si>
    <t>（８）開票所</t>
  </si>
  <si>
    <t>（９） 開票参観人数</t>
  </si>
  <si>
    <t>住宅駐車場南側</t>
  </si>
  <si>
    <t>住宅ブロック塀</t>
  </si>
  <si>
    <t>（３）候補者数及び定数</t>
  </si>
  <si>
    <t>　　③新聞を定期購読していない方への補完措置（保管施設・内訳）</t>
  </si>
  <si>
    <t>２　投票結果に関する調</t>
  </si>
  <si>
    <t>①投票所として使用した施設の内訳</t>
  </si>
  <si>
    <t>（４）投票所</t>
  </si>
  <si>
    <t>３　開票結果に関する調</t>
  </si>
  <si>
    <t>４　選挙運動に関する調</t>
  </si>
  <si>
    <t>　　①神奈川県知事選挙</t>
  </si>
  <si>
    <t>　　②神奈川県議会議員選挙</t>
  </si>
  <si>
    <t>　　③藤沢市議会議員選挙</t>
  </si>
  <si>
    <t>　　①人口（平成２７年４月１日現在　藤沢市「人口と世帯数」調査より）</t>
  </si>
  <si>
    <t>　　②有権者数</t>
  </si>
  <si>
    <t>（３）候補者数及び定数</t>
  </si>
  <si>
    <t>　　①投票所として使用した施設の内訳</t>
  </si>
  <si>
    <t>　　②投票所一覧表</t>
  </si>
  <si>
    <t>　　①男女別投票数及び投票率</t>
  </si>
  <si>
    <t>　　②投票区分別投票者数</t>
  </si>
  <si>
    <t>　　③投票確定時刻</t>
  </si>
  <si>
    <t>　　④時間別累計投票者数及び投票率</t>
  </si>
  <si>
    <t>　　⑤投票区別投票者数及び投票率</t>
  </si>
  <si>
    <t>　　⑥代理投票及び点字投票等</t>
  </si>
  <si>
    <t>　　　ア　神奈川県知事選挙</t>
  </si>
  <si>
    <t>　　　イ　神奈川県議会議員選挙</t>
  </si>
  <si>
    <t>　　　ウ　藤沢市議会議員選挙</t>
  </si>
  <si>
    <t>　　①市内の期日前投票所</t>
  </si>
  <si>
    <t>　　②市内の不在者投票指定施設</t>
  </si>
  <si>
    <t>　　③有権者数及び投票総数に対する期日前投票及び不在者投票の割合</t>
  </si>
  <si>
    <t>　　④期日前投票及び不在者投票の投票種類別・事由別内訳</t>
  </si>
  <si>
    <t>　　⑤期日前投票時間別投票状況</t>
  </si>
  <si>
    <t>　　⑥不在者投票の投票方法・不在者投票管理者別の内訳</t>
  </si>
  <si>
    <t>　　⑦不在者投票の受理・不受理</t>
  </si>
  <si>
    <t>　　⑧指定施設別不在者投票　投票状況</t>
  </si>
  <si>
    <t>（１）有効投票・無効投票の内訳</t>
  </si>
  <si>
    <t>（３）法定得票数及び供託金没収点</t>
  </si>
  <si>
    <t>（４）党派別・男女別候補者数及び当選者数</t>
  </si>
  <si>
    <t>（５）党派別・新現元別候補者数及び当選者数</t>
  </si>
  <si>
    <t>（６）党派別得票数及び得票率</t>
  </si>
  <si>
    <t>（７）年齢別候補者数</t>
  </si>
  <si>
    <t>（８）開票所</t>
  </si>
  <si>
    <t>（９）開票参観人数</t>
  </si>
  <si>
    <t>　　①設置総数</t>
  </si>
  <si>
    <t>　　②ポスター掲示場設置場所一覧表</t>
  </si>
  <si>
    <t>　　①会場数</t>
  </si>
  <si>
    <t>　　②会場使用度数</t>
  </si>
  <si>
    <t>　　①選挙公報の種類</t>
  </si>
  <si>
    <t>　　②選挙公報の新聞折込</t>
  </si>
  <si>
    <t>（４）選挙運動費用支出制限額</t>
  </si>
  <si>
    <t>市道鵠沼２７５号線東側畑</t>
  </si>
  <si>
    <t>県道４４号線四ッ谷交差点手前右側</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</si>
</sst>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mmm\-yyyy"/>
    <numFmt numFmtId="179" formatCode="0.000%"/>
    <numFmt numFmtId="180" formatCode="0.0%"/>
    <numFmt numFmtId="181" formatCode="[$-411]ggg"/>
    <numFmt numFmtId="182" formatCode="[$-411]e"/>
    <numFmt numFmtId="183" formatCode="0.00_ "/>
    <numFmt numFmtId="184" formatCode="#,##0.00_ ;[Red]\-#,##0.00\ "/>
    <numFmt numFmtId="185" formatCode="0.000_ "/>
    <numFmt numFmtId="186" formatCode="#,##0.000_ ;[Red]\-#,##0.000\ "/>
    <numFmt numFmtId="187" formatCode="#,##0.0;[Red]\-#,##0.0"/>
    <numFmt numFmtId="188" formatCode="0.0"/>
    <numFmt numFmtId="189" formatCode="#,##0_ "/>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 numFmtId="196" formatCode="&quot;（&quot;General&quot;）&quot;"/>
    <numFmt numFmtId="197" formatCode="&quot;（&quot;@&quot;）&quot;"/>
    <numFmt numFmtId="198" formatCode="#,##0_ ;[Red]\-#,##0\ "/>
    <numFmt numFmtId="199" formatCode="0.00;[Red]0.00"/>
    <numFmt numFmtId="200" formatCode="#,##0_);\(#,##0\)"/>
    <numFmt numFmtId="201" formatCode="#,##0;[Red]#,##0"/>
    <numFmt numFmtId="202" formatCode="0_);\(0\)"/>
    <numFmt numFmtId="203" formatCode="#,##0_);[Red]\(#,##0\)"/>
    <numFmt numFmtId="204" formatCode="[&lt;=999]000;[&lt;=9999]000\-00;000\-0000"/>
    <numFmt numFmtId="205" formatCode="#,##0.0_);[Red]\(#,##0.0\)"/>
    <numFmt numFmtId="206" formatCode="#,##0.000;[Red]\-#,##0.000"/>
    <numFmt numFmtId="207" formatCode="#,##0.000_);[Red]\(#,##0.000\)"/>
    <numFmt numFmtId="208" formatCode="0.0_ "/>
    <numFmt numFmtId="209" formatCode="0.00_ ;[Red]\-0.00\ "/>
    <numFmt numFmtId="210" formatCode="0_);[Red]\(0\)"/>
    <numFmt numFmtId="211" formatCode="#,##0.00_);[Red]\(#,##0.00\)"/>
    <numFmt numFmtId="212" formatCode="m/d\(aaa\)"/>
    <numFmt numFmtId="213" formatCode="m/d/\(aaa\)"/>
    <numFmt numFmtId="214" formatCode="#,##0.0_ "/>
    <numFmt numFmtId="215" formatCode="#,##0.00_ "/>
    <numFmt numFmtId="216" formatCode="#,##0.0_ ;[Red]\-#,##0.0\ "/>
    <numFmt numFmtId="217" formatCode="m/d;@"/>
    <numFmt numFmtId="218" formatCode="#,##0.000_ "/>
    <numFmt numFmtId="219" formatCode="0.00_);[Red]\(0.00\)"/>
    <numFmt numFmtId="220" formatCode="0.000_);[Red]\(0.000\)"/>
    <numFmt numFmtId="221" formatCode=".000"/>
    <numFmt numFmtId="222" formatCode="0_ ;[Red]\-0\ "/>
    <numFmt numFmtId="223" formatCode="\(\)"/>
    <numFmt numFmtId="224" formatCode="00"/>
    <numFmt numFmtId="225" formatCode="#,##0.0000_);[Red]\(#,##0.0000\)"/>
    <numFmt numFmtId="226" formatCode="#,##0.000000000000_ ;[Red]\-#,##0.000000000000\ "/>
    <numFmt numFmtId="227" formatCode="[$-411]ge\.m\.d;@"/>
  </numFmts>
  <fonts count="57">
    <font>
      <sz val="11"/>
      <name val="ＭＳ Ｐゴシック"/>
      <family val="3"/>
    </font>
    <font>
      <sz val="6"/>
      <name val="ＭＳ Ｐゴシック"/>
      <family val="3"/>
    </font>
    <font>
      <sz val="10"/>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8"/>
      <name val="ＭＳ Ｐゴシック"/>
      <family val="3"/>
    </font>
    <font>
      <sz val="9"/>
      <name val="ＭＳ Ｐゴシック"/>
      <family val="3"/>
    </font>
    <font>
      <sz val="6"/>
      <name val="ＭＳ Ｐ明朝"/>
      <family val="1"/>
    </font>
    <font>
      <sz val="9"/>
      <name val="ＭＳ ゴシック"/>
      <family val="3"/>
    </font>
    <font>
      <sz val="11"/>
      <color indexed="8"/>
      <name val="ＭＳ Ｐゴシック"/>
      <family val="3"/>
    </font>
    <font>
      <b/>
      <sz val="11"/>
      <color indexed="9"/>
      <name val="ＭＳ Ｐゴシック"/>
      <family val="3"/>
    </font>
    <font>
      <sz val="11"/>
      <color indexed="60"/>
      <name val="ＭＳ Ｐゴシック"/>
      <family val="3"/>
    </font>
    <font>
      <sz val="12"/>
      <name val="ＭＳ Ｐゴシック"/>
      <family val="3"/>
    </font>
    <font>
      <sz val="11"/>
      <color indexed="9"/>
      <name val="ＭＳ Ｐゴシック"/>
      <family val="3"/>
    </font>
    <font>
      <b/>
      <sz val="18"/>
      <color indexed="56"/>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10"/>
      <color indexed="8"/>
      <name val="ＭＳ 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0"/>
      <color rgb="FFFF0000"/>
      <name val="ＭＳ Ｐゴシック"/>
      <family val="3"/>
    </font>
    <font>
      <sz val="10"/>
      <color theme="1"/>
      <name val="ＭＳ Ｐゴシック"/>
      <family val="3"/>
    </font>
    <font>
      <sz val="10"/>
      <color theme="1"/>
      <name val="ＭＳ ゴシック"/>
      <family val="3"/>
    </font>
    <font>
      <sz val="9"/>
      <color theme="1"/>
      <name val="ＭＳ Ｐゴシック"/>
      <family val="3"/>
    </font>
    <font>
      <sz val="11"/>
      <color rgb="FF000000"/>
      <name val="ＭＳ Ｐゴシック"/>
      <family val="3"/>
    </font>
    <font>
      <sz val="10"/>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left style="hair"/>
      <right style="thin"/>
      <top style="thin"/>
      <bottom style="thin"/>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style="thin"/>
      <right style="thin"/>
      <top style="hair"/>
      <bottom>
        <color indexed="63"/>
      </bottom>
    </border>
    <border>
      <left style="hair"/>
      <right style="thin"/>
      <top style="thin"/>
      <bottom style="hair"/>
    </border>
    <border>
      <left style="thin"/>
      <right style="hair"/>
      <top style="thin"/>
      <bottom style="hair"/>
    </border>
    <border>
      <left style="hair"/>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color indexed="63"/>
      </left>
      <right style="thin"/>
      <top style="thin"/>
      <bottom style="hair"/>
    </border>
    <border>
      <left>
        <color indexed="63"/>
      </left>
      <right>
        <color indexed="63"/>
      </right>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left>
        <color indexed="63"/>
      </left>
      <right style="hair"/>
      <top style="thin"/>
      <bottom style="thin"/>
    </border>
    <border>
      <left>
        <color indexed="63"/>
      </left>
      <right style="hair"/>
      <top style="hair"/>
      <bottom style="hair"/>
    </border>
    <border>
      <left>
        <color indexed="63"/>
      </left>
      <right style="hair"/>
      <top style="hair"/>
      <bottom style="thin"/>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color indexed="63"/>
      </left>
      <right>
        <color indexed="63"/>
      </right>
      <top style="hair"/>
      <bottom style="thin"/>
    </border>
    <border>
      <left style="thin"/>
      <right>
        <color indexed="63"/>
      </right>
      <top style="hair"/>
      <bottom>
        <color indexed="63"/>
      </bottom>
    </border>
    <border>
      <left style="hair"/>
      <right style="thin"/>
      <top style="thin"/>
      <bottom>
        <color indexed="63"/>
      </bottom>
    </border>
    <border diagonalDown="1">
      <left style="thin"/>
      <right style="thin"/>
      <top style="thin"/>
      <bottom style="thin"/>
      <diagonal style="thin"/>
    </border>
    <border>
      <left style="thin"/>
      <right style="thin"/>
      <top>
        <color indexed="63"/>
      </top>
      <bottom style="hair"/>
    </border>
    <border>
      <left style="hair"/>
      <right>
        <color indexed="63"/>
      </right>
      <top style="thin"/>
      <bottom style="thin"/>
    </border>
    <border>
      <left>
        <color indexed="63"/>
      </left>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hair"/>
      <top style="thin"/>
      <bottom>
        <color indexed="63"/>
      </bottom>
    </border>
    <border>
      <left>
        <color indexed="63"/>
      </left>
      <right>
        <color indexed="63"/>
      </right>
      <top style="thin"/>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style="thin"/>
    </border>
    <border>
      <left style="thin"/>
      <right style="hair"/>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1" fillId="0" borderId="0">
      <alignment vertical="center"/>
      <protection/>
    </xf>
    <xf numFmtId="0" fontId="11" fillId="0" borderId="0">
      <alignment vertical="center"/>
      <protection/>
    </xf>
    <xf numFmtId="0" fontId="0" fillId="0" borderId="0">
      <alignment/>
      <protection/>
    </xf>
    <xf numFmtId="0" fontId="5" fillId="0" borderId="0" applyNumberFormat="0" applyFill="0" applyBorder="0" applyAlignment="0" applyProtection="0"/>
    <xf numFmtId="0" fontId="49" fillId="32" borderId="0" applyNumberFormat="0" applyBorder="0" applyAlignment="0" applyProtection="0"/>
  </cellStyleXfs>
  <cellXfs count="598">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distributed"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0" fontId="2" fillId="0" borderId="10" xfId="0" applyFont="1" applyBorder="1" applyAlignment="1">
      <alignment horizontal="center" vertical="center" shrinkToFit="1"/>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left" vertical="center" indent="1"/>
    </xf>
    <xf numFmtId="38" fontId="2" fillId="0" borderId="0" xfId="49" applyFont="1" applyBorder="1" applyAlignment="1">
      <alignment horizontal="center" vertical="center"/>
    </xf>
    <xf numFmtId="0" fontId="2" fillId="0" borderId="0" xfId="0" applyFont="1" applyBorder="1" applyAlignment="1">
      <alignment horizontal="center" vertical="center"/>
    </xf>
    <xf numFmtId="58" fontId="2" fillId="0" borderId="0" xfId="0" applyNumberFormat="1" applyFont="1" applyBorder="1" applyAlignment="1">
      <alignment horizontal="center" vertical="center"/>
    </xf>
    <xf numFmtId="0" fontId="2" fillId="0" borderId="0" xfId="0" applyFont="1" applyBorder="1" applyAlignment="1">
      <alignment horizontal="distributed" vertical="center"/>
    </xf>
    <xf numFmtId="0" fontId="2" fillId="0" borderId="10" xfId="0" applyFont="1" applyFill="1" applyBorder="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0" applyFont="1" applyAlignment="1">
      <alignment/>
    </xf>
    <xf numFmtId="0" fontId="2" fillId="0" borderId="0" xfId="0" applyFont="1" applyFill="1" applyAlignment="1">
      <alignment horizontal="center"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distributed" vertical="center"/>
    </xf>
    <xf numFmtId="0" fontId="2" fillId="0" borderId="17" xfId="0" applyFont="1" applyBorder="1" applyAlignment="1">
      <alignment horizontal="left" vertical="center" indent="1"/>
    </xf>
    <xf numFmtId="0" fontId="2" fillId="0" borderId="11" xfId="0" applyFont="1" applyBorder="1" applyAlignment="1">
      <alignment horizontal="distributed" vertical="center"/>
    </xf>
    <xf numFmtId="0" fontId="2" fillId="0" borderId="18" xfId="0" applyFont="1" applyBorder="1" applyAlignment="1">
      <alignment horizontal="distributed" vertical="center"/>
    </xf>
    <xf numFmtId="0" fontId="2" fillId="0" borderId="15" xfId="0" applyFont="1" applyBorder="1" applyAlignment="1">
      <alignment horizontal="center" vertical="center"/>
    </xf>
    <xf numFmtId="0" fontId="2" fillId="0" borderId="17" xfId="0" applyFont="1" applyFill="1" applyBorder="1" applyAlignment="1">
      <alignment vertical="center"/>
    </xf>
    <xf numFmtId="0" fontId="2" fillId="0" borderId="16" xfId="0" applyFont="1" applyFill="1" applyBorder="1" applyAlignment="1">
      <alignment horizontal="distributed" vertical="center"/>
    </xf>
    <xf numFmtId="0" fontId="2" fillId="0" borderId="13" xfId="0" applyFont="1" applyFill="1" applyBorder="1" applyAlignment="1">
      <alignment horizontal="distributed" vertical="center"/>
    </xf>
    <xf numFmtId="38" fontId="2" fillId="0" borderId="0" xfId="49" applyFont="1" applyFill="1" applyBorder="1" applyAlignment="1">
      <alignment horizontal="center" vertical="center"/>
    </xf>
    <xf numFmtId="0" fontId="2" fillId="0" borderId="0" xfId="0" applyFont="1" applyFill="1" applyBorder="1" applyAlignment="1">
      <alignment horizontal="center" vertical="center"/>
    </xf>
    <xf numFmtId="58" fontId="2" fillId="0" borderId="0" xfId="49" applyNumberFormat="1" applyFont="1" applyFill="1" applyBorder="1" applyAlignment="1">
      <alignment horizontal="center" vertical="center"/>
    </xf>
    <xf numFmtId="38" fontId="2" fillId="0" borderId="0" xfId="49" applyFont="1" applyFill="1" applyBorder="1" applyAlignment="1">
      <alignment horizontal="distributed" vertical="center"/>
    </xf>
    <xf numFmtId="38" fontId="2" fillId="0" borderId="10" xfId="49" applyFont="1" applyFill="1" applyBorder="1" applyAlignment="1">
      <alignment horizontal="center" vertical="center"/>
    </xf>
    <xf numFmtId="38" fontId="2" fillId="0" borderId="10" xfId="49" applyFont="1" applyFill="1" applyBorder="1" applyAlignment="1">
      <alignment horizontal="distributed" vertical="center"/>
    </xf>
    <xf numFmtId="0" fontId="2" fillId="0" borderId="19" xfId="0" applyFont="1" applyFill="1" applyBorder="1" applyAlignment="1">
      <alignment horizontal="distributed" vertical="center"/>
    </xf>
    <xf numFmtId="203" fontId="2" fillId="0" borderId="10" xfId="49" applyNumberFormat="1" applyFont="1" applyFill="1" applyBorder="1" applyAlignment="1">
      <alignment vertical="center"/>
    </xf>
    <xf numFmtId="203" fontId="2" fillId="0" borderId="17" xfId="49" applyNumberFormat="1" applyFont="1" applyFill="1" applyBorder="1" applyAlignment="1">
      <alignment vertical="center"/>
    </xf>
    <xf numFmtId="205" fontId="2" fillId="0" borderId="13" xfId="0" applyNumberFormat="1" applyFont="1" applyFill="1" applyBorder="1" applyAlignment="1">
      <alignment vertical="center"/>
    </xf>
    <xf numFmtId="198" fontId="2" fillId="0" borderId="10" xfId="49" applyNumberFormat="1" applyFont="1" applyFill="1" applyBorder="1" applyAlignment="1">
      <alignment vertical="center"/>
    </xf>
    <xf numFmtId="0" fontId="3" fillId="0" borderId="20"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183" fontId="2" fillId="0" borderId="10" xfId="0" applyNumberFormat="1"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left" vertical="center" indent="1"/>
    </xf>
    <xf numFmtId="0" fontId="2" fillId="0" borderId="22" xfId="0" applyFont="1" applyBorder="1" applyAlignment="1">
      <alignment vertical="center"/>
    </xf>
    <xf numFmtId="0" fontId="2" fillId="0" borderId="23" xfId="0" applyFont="1" applyBorder="1" applyAlignment="1">
      <alignment vertical="center"/>
    </xf>
    <xf numFmtId="0" fontId="3"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Border="1" applyAlignment="1">
      <alignment horizontal="distributed" vertical="center"/>
    </xf>
    <xf numFmtId="0" fontId="2" fillId="0" borderId="13" xfId="0" applyFont="1" applyBorder="1" applyAlignment="1">
      <alignment horizontal="distributed" vertical="center"/>
    </xf>
    <xf numFmtId="0" fontId="2" fillId="0" borderId="16" xfId="0" applyFont="1" applyBorder="1" applyAlignment="1">
      <alignment horizontal="distributed" vertical="center" shrinkToFit="1"/>
    </xf>
    <xf numFmtId="0" fontId="2" fillId="0" borderId="13" xfId="0" applyFont="1" applyBorder="1" applyAlignment="1">
      <alignment horizontal="distributed" vertical="center" shrinkToFit="1"/>
    </xf>
    <xf numFmtId="0" fontId="2" fillId="0" borderId="0" xfId="0" applyFont="1" applyAlignment="1">
      <alignment horizontal="left" vertical="center" indent="2"/>
    </xf>
    <xf numFmtId="0" fontId="2" fillId="0" borderId="0" xfId="0" applyFont="1" applyFill="1" applyAlignment="1">
      <alignment horizontal="left" vertical="center" indent="1"/>
    </xf>
    <xf numFmtId="49" fontId="2" fillId="0" borderId="14" xfId="0" applyNumberFormat="1" applyFont="1" applyBorder="1" applyAlignment="1">
      <alignment horizontal="center" vertical="center"/>
    </xf>
    <xf numFmtId="186" fontId="2" fillId="0" borderId="0" xfId="0" applyNumberFormat="1" applyFont="1" applyBorder="1" applyAlignment="1">
      <alignment vertical="center"/>
    </xf>
    <xf numFmtId="38"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186" fontId="2" fillId="0" borderId="0" xfId="49" applyNumberFormat="1" applyFont="1" applyBorder="1" applyAlignment="1">
      <alignment vertical="center"/>
    </xf>
    <xf numFmtId="38" fontId="2" fillId="0" borderId="10" xfId="49" applyFont="1" applyFill="1" applyBorder="1" applyAlignment="1">
      <alignment vertical="center"/>
    </xf>
    <xf numFmtId="183" fontId="2" fillId="0" borderId="0" xfId="0" applyNumberFormat="1" applyFont="1" applyBorder="1" applyAlignment="1">
      <alignment vertical="center"/>
    </xf>
    <xf numFmtId="0" fontId="2" fillId="0" borderId="0" xfId="0" applyFont="1" applyFill="1" applyBorder="1" applyAlignment="1">
      <alignment horizontal="distributed" vertical="center"/>
    </xf>
    <xf numFmtId="38" fontId="2" fillId="0" borderId="0" xfId="49" applyFont="1" applyFill="1" applyBorder="1" applyAlignment="1">
      <alignment vertical="center"/>
    </xf>
    <xf numFmtId="183" fontId="2" fillId="0" borderId="0"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xf>
    <xf numFmtId="0" fontId="2" fillId="0" borderId="0" xfId="0" applyFont="1" applyFill="1" applyBorder="1" applyAlignment="1">
      <alignment vertical="center"/>
    </xf>
    <xf numFmtId="0" fontId="2" fillId="0" borderId="11" xfId="0" applyFont="1" applyBorder="1" applyAlignment="1">
      <alignment horizontal="left" vertical="center" indent="1"/>
    </xf>
    <xf numFmtId="0" fontId="2" fillId="0" borderId="10" xfId="0" applyFont="1" applyFill="1" applyBorder="1" applyAlignment="1">
      <alignment horizontal="left" vertical="center" indent="1"/>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203" fontId="2" fillId="0" borderId="18" xfId="49" applyNumberFormat="1" applyFont="1" applyBorder="1" applyAlignment="1">
      <alignment vertical="center"/>
    </xf>
    <xf numFmtId="0" fontId="2" fillId="0" borderId="12" xfId="0" applyFont="1" applyBorder="1" applyAlignment="1">
      <alignment horizontal="center" vertical="center"/>
    </xf>
    <xf numFmtId="0" fontId="2" fillId="0" borderId="11" xfId="0" applyFont="1" applyFill="1" applyBorder="1" applyAlignment="1">
      <alignment vertical="center"/>
    </xf>
    <xf numFmtId="0" fontId="2" fillId="0" borderId="17" xfId="0" applyFont="1" applyFill="1" applyBorder="1" applyAlignment="1">
      <alignment horizontal="distributed" vertical="center"/>
    </xf>
    <xf numFmtId="198" fontId="2" fillId="0" borderId="22" xfId="49" applyNumberFormat="1" applyFont="1" applyFill="1" applyBorder="1" applyAlignment="1">
      <alignment vertical="center"/>
    </xf>
    <xf numFmtId="198" fontId="2" fillId="0" borderId="23" xfId="49" applyNumberFormat="1" applyFont="1" applyFill="1" applyBorder="1" applyAlignment="1">
      <alignment vertical="center"/>
    </xf>
    <xf numFmtId="0" fontId="2" fillId="0" borderId="10" xfId="0" applyFont="1" applyBorder="1" applyAlignment="1">
      <alignment horizontal="center" vertical="center" wrapText="1"/>
    </xf>
    <xf numFmtId="198" fontId="2" fillId="0" borderId="16" xfId="49" applyNumberFormat="1"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10" xfId="0" applyFont="1" applyBorder="1" applyAlignment="1">
      <alignment horizontal="distributed" vertical="center" indent="1"/>
    </xf>
    <xf numFmtId="190" fontId="2" fillId="0" borderId="22" xfId="0" applyNumberFormat="1" applyFont="1" applyBorder="1" applyAlignment="1">
      <alignment vertical="center"/>
    </xf>
    <xf numFmtId="0" fontId="2" fillId="0" borderId="24" xfId="0" applyFont="1" applyBorder="1" applyAlignment="1">
      <alignment vertical="center" wrapText="1"/>
    </xf>
    <xf numFmtId="190" fontId="2" fillId="0" borderId="24" xfId="0" applyNumberFormat="1" applyFont="1" applyBorder="1" applyAlignment="1">
      <alignment vertical="center"/>
    </xf>
    <xf numFmtId="0" fontId="2" fillId="0" borderId="24" xfId="0" applyFont="1" applyBorder="1" applyAlignment="1">
      <alignment horizontal="center" vertical="center"/>
    </xf>
    <xf numFmtId="190" fontId="2" fillId="0" borderId="23" xfId="0" applyNumberFormat="1" applyFont="1" applyBorder="1" applyAlignment="1">
      <alignment vertical="center"/>
    </xf>
    <xf numFmtId="0" fontId="2" fillId="0" borderId="23" xfId="0" applyFont="1" applyBorder="1" applyAlignment="1">
      <alignment vertical="center" wrapText="1"/>
    </xf>
    <xf numFmtId="190" fontId="2" fillId="0" borderId="10" xfId="0" applyNumberFormat="1" applyFont="1" applyBorder="1" applyAlignment="1">
      <alignment vertical="center"/>
    </xf>
    <xf numFmtId="203" fontId="2" fillId="0" borderId="17" xfId="49" applyNumberFormat="1" applyFont="1" applyBorder="1" applyAlignment="1">
      <alignment vertical="center"/>
    </xf>
    <xf numFmtId="0" fontId="2" fillId="0" borderId="10" xfId="0" applyFont="1" applyBorder="1" applyAlignment="1">
      <alignment horizontal="center" vertical="center" wrapText="1" shrinkToFit="1"/>
    </xf>
    <xf numFmtId="203" fontId="2" fillId="0" borderId="17" xfId="49" applyNumberFormat="1" applyFont="1" applyBorder="1" applyAlignment="1">
      <alignment horizontal="distributed" vertical="center"/>
    </xf>
    <xf numFmtId="203" fontId="2" fillId="0" borderId="10" xfId="49" applyNumberFormat="1" applyFont="1" applyBorder="1" applyAlignment="1">
      <alignment vertical="center"/>
    </xf>
    <xf numFmtId="211" fontId="2" fillId="0" borderId="17" xfId="0" applyNumberFormat="1" applyFont="1" applyBorder="1" applyAlignment="1">
      <alignment vertical="center"/>
    </xf>
    <xf numFmtId="0" fontId="2" fillId="0" borderId="0" xfId="0" applyFont="1" applyBorder="1" applyAlignment="1">
      <alignment horizontal="distributed" vertical="center" indent="4"/>
    </xf>
    <xf numFmtId="203" fontId="2" fillId="0" borderId="10" xfId="49" applyNumberFormat="1" applyFont="1" applyBorder="1" applyAlignment="1">
      <alignment horizontal="distributed" vertical="center"/>
    </xf>
    <xf numFmtId="203" fontId="2" fillId="0" borderId="10" xfId="0" applyNumberFormat="1" applyFont="1" applyBorder="1" applyAlignment="1">
      <alignment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49" fontId="2" fillId="0" borderId="23" xfId="0" applyNumberFormat="1" applyFont="1" applyFill="1" applyBorder="1" applyAlignment="1">
      <alignment horizontal="center" vertical="center"/>
    </xf>
    <xf numFmtId="189" fontId="2" fillId="0" borderId="10" xfId="0" applyNumberFormat="1" applyFont="1" applyBorder="1" applyAlignment="1">
      <alignment vertical="center"/>
    </xf>
    <xf numFmtId="203" fontId="2" fillId="0" borderId="22" xfId="0" applyNumberFormat="1" applyFont="1" applyFill="1" applyBorder="1" applyAlignment="1">
      <alignment vertical="center"/>
    </xf>
    <xf numFmtId="203" fontId="2" fillId="0" borderId="24" xfId="0" applyNumberFormat="1" applyFont="1" applyFill="1" applyBorder="1" applyAlignment="1">
      <alignment vertical="center"/>
    </xf>
    <xf numFmtId="0" fontId="3" fillId="0" borderId="17" xfId="0" applyFont="1" applyBorder="1" applyAlignment="1">
      <alignment horizontal="center" vertical="center"/>
    </xf>
    <xf numFmtId="0" fontId="7" fillId="0" borderId="10" xfId="0" applyFont="1" applyBorder="1" applyAlignment="1">
      <alignment horizontal="center" vertical="center"/>
    </xf>
    <xf numFmtId="0" fontId="2" fillId="0" borderId="10" xfId="0" applyFont="1" applyFill="1" applyBorder="1" applyAlignment="1">
      <alignment horizontal="center" vertical="center" wrapText="1"/>
    </xf>
    <xf numFmtId="209" fontId="2" fillId="0" borderId="10" xfId="49" applyNumberFormat="1" applyFont="1" applyFill="1" applyBorder="1" applyAlignment="1">
      <alignment vertical="center"/>
    </xf>
    <xf numFmtId="183"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58" fontId="2" fillId="0" borderId="12" xfId="0" applyNumberFormat="1" applyFont="1" applyBorder="1" applyAlignment="1">
      <alignment horizontal="center" vertical="center"/>
    </xf>
    <xf numFmtId="183" fontId="2" fillId="0" borderId="12" xfId="0" applyNumberFormat="1" applyFont="1" applyBorder="1" applyAlignment="1">
      <alignment vertical="center"/>
    </xf>
    <xf numFmtId="0" fontId="2" fillId="0" borderId="25" xfId="0" applyFont="1" applyFill="1" applyBorder="1" applyAlignment="1">
      <alignment horizontal="center" vertical="center"/>
    </xf>
    <xf numFmtId="183" fontId="2" fillId="0" borderId="16" xfId="0" applyNumberFormat="1" applyFont="1" applyFill="1" applyBorder="1" applyAlignment="1">
      <alignment vertical="center"/>
    </xf>
    <xf numFmtId="183" fontId="2" fillId="0" borderId="23" xfId="0" applyNumberFormat="1" applyFont="1" applyFill="1" applyBorder="1" applyAlignment="1">
      <alignment vertical="center"/>
    </xf>
    <xf numFmtId="20" fontId="2" fillId="0" borderId="10" xfId="0" applyNumberFormat="1" applyFont="1" applyFill="1" applyBorder="1" applyAlignment="1">
      <alignment horizontal="center" vertical="center"/>
    </xf>
    <xf numFmtId="20" fontId="2" fillId="0" borderId="17" xfId="0" applyNumberFormat="1" applyFont="1" applyFill="1" applyBorder="1" applyAlignment="1">
      <alignment horizontal="center" vertical="center"/>
    </xf>
    <xf numFmtId="198" fontId="2" fillId="0" borderId="18" xfId="49" applyNumberFormat="1" applyFont="1" applyFill="1" applyBorder="1" applyAlignment="1">
      <alignment vertical="center"/>
    </xf>
    <xf numFmtId="198" fontId="2" fillId="0" borderId="26" xfId="49" applyNumberFormat="1" applyFont="1" applyFill="1" applyBorder="1" applyAlignment="1">
      <alignment vertical="center"/>
    </xf>
    <xf numFmtId="198" fontId="2" fillId="0" borderId="17" xfId="49" applyNumberFormat="1" applyFont="1" applyFill="1" applyBorder="1" applyAlignment="1">
      <alignment vertical="center"/>
    </xf>
    <xf numFmtId="0" fontId="2" fillId="0" borderId="17" xfId="0" applyFont="1" applyBorder="1" applyAlignment="1">
      <alignment horizontal="distributed" vertical="center"/>
    </xf>
    <xf numFmtId="0" fontId="2" fillId="0" borderId="10" xfId="0" applyFont="1" applyFill="1" applyBorder="1" applyAlignment="1">
      <alignment horizontal="distributed"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198" fontId="2" fillId="0" borderId="29" xfId="49" applyNumberFormat="1" applyFont="1" applyFill="1" applyBorder="1" applyAlignment="1">
      <alignment vertical="center"/>
    </xf>
    <xf numFmtId="198" fontId="2" fillId="0" borderId="24" xfId="49" applyNumberFormat="1" applyFont="1" applyFill="1" applyBorder="1" applyAlignment="1">
      <alignment vertical="center"/>
    </xf>
    <xf numFmtId="186" fontId="2" fillId="0" borderId="20" xfId="49" applyNumberFormat="1" applyFont="1" applyBorder="1" applyAlignment="1">
      <alignment vertical="center"/>
    </xf>
    <xf numFmtId="186" fontId="2" fillId="0" borderId="10" xfId="0" applyNumberFormat="1" applyFont="1" applyFill="1" applyBorder="1" applyAlignment="1">
      <alignment vertical="center" shrinkToFit="1"/>
    </xf>
    <xf numFmtId="38" fontId="2" fillId="0" borderId="14" xfId="0" applyNumberFormat="1" applyFont="1" applyFill="1" applyBorder="1" applyAlignment="1">
      <alignment vertical="center"/>
    </xf>
    <xf numFmtId="0" fontId="2" fillId="0" borderId="17" xfId="0" applyFont="1" applyBorder="1" applyAlignment="1">
      <alignment horizontal="right" vertical="center"/>
    </xf>
    <xf numFmtId="203" fontId="2" fillId="0" borderId="30" xfId="49" applyNumberFormat="1" applyFont="1" applyFill="1" applyBorder="1" applyAlignment="1">
      <alignment vertical="center"/>
    </xf>
    <xf numFmtId="203" fontId="2" fillId="0" borderId="31" xfId="49" applyNumberFormat="1" applyFont="1" applyFill="1" applyBorder="1" applyAlignment="1">
      <alignment vertical="center"/>
    </xf>
    <xf numFmtId="203" fontId="2" fillId="0" borderId="32" xfId="49" applyNumberFormat="1" applyFont="1" applyFill="1" applyBorder="1" applyAlignment="1">
      <alignment vertical="center"/>
    </xf>
    <xf numFmtId="203" fontId="2" fillId="0" borderId="33" xfId="49" applyNumberFormat="1" applyFont="1" applyFill="1" applyBorder="1" applyAlignment="1">
      <alignment vertical="center"/>
    </xf>
    <xf numFmtId="203" fontId="2" fillId="0" borderId="34" xfId="49" applyNumberFormat="1" applyFont="1" applyFill="1" applyBorder="1" applyAlignment="1">
      <alignment vertical="center"/>
    </xf>
    <xf numFmtId="203" fontId="2" fillId="0" borderId="35" xfId="49" applyNumberFormat="1" applyFont="1" applyFill="1" applyBorder="1" applyAlignment="1">
      <alignment vertical="center"/>
    </xf>
    <xf numFmtId="0" fontId="2" fillId="0" borderId="23" xfId="0" applyFont="1" applyFill="1" applyBorder="1" applyAlignment="1">
      <alignment horizontal="center" vertical="center"/>
    </xf>
    <xf numFmtId="219" fontId="2" fillId="0" borderId="36" xfId="49" applyNumberFormat="1" applyFont="1" applyFill="1" applyBorder="1" applyAlignment="1">
      <alignment vertical="center"/>
    </xf>
    <xf numFmtId="219" fontId="2" fillId="0" borderId="37" xfId="49" applyNumberFormat="1" applyFont="1" applyFill="1" applyBorder="1" applyAlignment="1">
      <alignment vertical="center"/>
    </xf>
    <xf numFmtId="219" fontId="2" fillId="0" borderId="38" xfId="49" applyNumberFormat="1" applyFont="1" applyFill="1" applyBorder="1" applyAlignment="1">
      <alignment vertical="center"/>
    </xf>
    <xf numFmtId="219" fontId="2" fillId="0" borderId="23" xfId="0" applyNumberFormat="1" applyFont="1" applyFill="1" applyBorder="1" applyAlignment="1">
      <alignment vertical="center"/>
    </xf>
    <xf numFmtId="210" fontId="2" fillId="0" borderId="31" xfId="49" applyNumberFormat="1" applyFont="1" applyFill="1" applyBorder="1" applyAlignment="1">
      <alignment vertical="center"/>
    </xf>
    <xf numFmtId="210" fontId="2" fillId="0" borderId="39" xfId="49" applyNumberFormat="1" applyFont="1" applyFill="1" applyBorder="1" applyAlignment="1">
      <alignment vertical="center"/>
    </xf>
    <xf numFmtId="210" fontId="2" fillId="0" borderId="40" xfId="49" applyNumberFormat="1" applyFont="1" applyFill="1" applyBorder="1" applyAlignment="1">
      <alignment vertical="center"/>
    </xf>
    <xf numFmtId="190" fontId="2" fillId="0" borderId="41" xfId="0" applyNumberFormat="1" applyFont="1" applyFill="1" applyBorder="1" applyAlignment="1">
      <alignment vertical="center"/>
    </xf>
    <xf numFmtId="190" fontId="2" fillId="0" borderId="10" xfId="0" applyNumberFormat="1" applyFont="1" applyBorder="1" applyAlignment="1">
      <alignment horizontal="right" vertical="center"/>
    </xf>
    <xf numFmtId="0" fontId="2" fillId="0" borderId="29" xfId="0" applyFont="1" applyFill="1" applyBorder="1" applyAlignment="1">
      <alignment horizontal="center"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203" fontId="2" fillId="0" borderId="42" xfId="49" applyNumberFormat="1" applyFont="1" applyFill="1" applyBorder="1" applyAlignment="1">
      <alignment vertical="center"/>
    </xf>
    <xf numFmtId="203" fontId="2" fillId="0" borderId="43" xfId="49" applyNumberFormat="1" applyFont="1" applyFill="1" applyBorder="1" applyAlignment="1">
      <alignment vertical="center"/>
    </xf>
    <xf numFmtId="203" fontId="2" fillId="0" borderId="44" xfId="49" applyNumberFormat="1" applyFont="1" applyFill="1" applyBorder="1" applyAlignment="1">
      <alignment vertical="center"/>
    </xf>
    <xf numFmtId="189" fontId="2" fillId="0" borderId="15" xfId="0" applyNumberFormat="1" applyFont="1" applyFill="1" applyBorder="1" applyAlignment="1">
      <alignment vertical="center"/>
    </xf>
    <xf numFmtId="189" fontId="2" fillId="0" borderId="22" xfId="0" applyNumberFormat="1" applyFont="1" applyFill="1" applyBorder="1" applyAlignment="1">
      <alignment vertical="center"/>
    </xf>
    <xf numFmtId="198" fontId="2" fillId="0" borderId="10" xfId="0" applyNumberFormat="1" applyFont="1" applyBorder="1" applyAlignment="1">
      <alignment/>
    </xf>
    <xf numFmtId="190" fontId="2" fillId="0" borderId="0" xfId="0" applyNumberFormat="1" applyFont="1" applyFill="1" applyBorder="1" applyAlignment="1">
      <alignment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xf>
    <xf numFmtId="0" fontId="2" fillId="0" borderId="14" xfId="0" applyFont="1" applyFill="1" applyBorder="1" applyAlignment="1">
      <alignment horizontal="right" vertical="center"/>
    </xf>
    <xf numFmtId="58" fontId="2" fillId="0" borderId="10" xfId="49" applyNumberFormat="1" applyFont="1" applyFill="1" applyBorder="1" applyAlignment="1">
      <alignment horizontal="left" vertical="center"/>
    </xf>
    <xf numFmtId="58" fontId="2" fillId="0" borderId="17" xfId="49" applyNumberFormat="1" applyFont="1" applyFill="1" applyBorder="1" applyAlignment="1">
      <alignment horizontal="left" vertical="center"/>
    </xf>
    <xf numFmtId="38" fontId="2" fillId="0" borderId="10" xfId="49" applyFont="1" applyFill="1" applyBorder="1" applyAlignment="1">
      <alignment horizontal="left" vertical="center"/>
    </xf>
    <xf numFmtId="0" fontId="2" fillId="0" borderId="0" xfId="63" applyFont="1" applyFill="1" applyAlignment="1">
      <alignment vertical="center"/>
      <protection/>
    </xf>
    <xf numFmtId="0" fontId="2" fillId="0" borderId="0" xfId="63" applyFont="1" applyFill="1" applyAlignment="1">
      <alignment horizontal="center" vertical="center"/>
      <protection/>
    </xf>
    <xf numFmtId="211" fontId="2" fillId="0" borderId="0" xfId="63" applyNumberFormat="1" applyFont="1" applyFill="1" applyAlignment="1">
      <alignment vertical="center"/>
      <protection/>
    </xf>
    <xf numFmtId="224" fontId="2" fillId="0" borderId="0" xfId="63" applyNumberFormat="1" applyFont="1" applyFill="1" applyAlignment="1">
      <alignment vertical="center"/>
      <protection/>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211" fontId="2" fillId="0" borderId="47" xfId="0" applyNumberFormat="1" applyFont="1" applyFill="1" applyBorder="1" applyAlignment="1">
      <alignment horizontal="center" vertical="center"/>
    </xf>
    <xf numFmtId="211" fontId="2" fillId="0" borderId="46" xfId="0" applyNumberFormat="1" applyFont="1" applyFill="1" applyBorder="1" applyAlignment="1">
      <alignment horizontal="center" vertical="center"/>
    </xf>
    <xf numFmtId="211" fontId="2" fillId="0" borderId="25" xfId="0" applyNumberFormat="1" applyFont="1" applyFill="1" applyBorder="1" applyAlignment="1">
      <alignment horizontal="center" vertical="center"/>
    </xf>
    <xf numFmtId="224" fontId="2" fillId="0" borderId="27" xfId="63" applyNumberFormat="1" applyFont="1" applyFill="1" applyBorder="1" applyAlignment="1">
      <alignment horizontal="center" vertical="center"/>
      <protection/>
    </xf>
    <xf numFmtId="203" fontId="2" fillId="0" borderId="31" xfId="63" applyNumberFormat="1" applyFont="1" applyFill="1" applyBorder="1" applyAlignment="1" applyProtection="1">
      <alignment vertical="center"/>
      <protection locked="0"/>
    </xf>
    <xf numFmtId="203" fontId="2" fillId="0" borderId="32" xfId="63" applyNumberFormat="1" applyFont="1" applyFill="1" applyBorder="1" applyAlignment="1" applyProtection="1">
      <alignment vertical="center"/>
      <protection locked="0"/>
    </xf>
    <xf numFmtId="203" fontId="2" fillId="0" borderId="30" xfId="63" applyNumberFormat="1" applyFont="1" applyFill="1" applyBorder="1" applyAlignment="1">
      <alignment vertical="center"/>
      <protection/>
    </xf>
    <xf numFmtId="203" fontId="2" fillId="0" borderId="31" xfId="63" applyNumberFormat="1" applyFont="1" applyFill="1" applyBorder="1" applyAlignment="1">
      <alignment vertical="center"/>
      <protection/>
    </xf>
    <xf numFmtId="203" fontId="2" fillId="0" borderId="32" xfId="63" applyNumberFormat="1" applyFont="1" applyFill="1" applyBorder="1" applyAlignment="1">
      <alignment vertical="center"/>
      <protection/>
    </xf>
    <xf numFmtId="211" fontId="2" fillId="0" borderId="39" xfId="63" applyNumberFormat="1" applyFont="1" applyFill="1" applyBorder="1" applyAlignment="1">
      <alignment vertical="center"/>
      <protection/>
    </xf>
    <xf numFmtId="211" fontId="2" fillId="0" borderId="32" xfId="63" applyNumberFormat="1" applyFont="1" applyFill="1" applyBorder="1" applyAlignment="1">
      <alignment vertical="center"/>
      <protection/>
    </xf>
    <xf numFmtId="211" fontId="2" fillId="0" borderId="30" xfId="63" applyNumberFormat="1" applyFont="1" applyFill="1" applyBorder="1" applyAlignment="1">
      <alignment vertical="center"/>
      <protection/>
    </xf>
    <xf numFmtId="224" fontId="2" fillId="0" borderId="28" xfId="63" applyNumberFormat="1" applyFont="1" applyFill="1" applyBorder="1" applyAlignment="1">
      <alignment horizontal="center" vertical="center"/>
      <protection/>
    </xf>
    <xf numFmtId="203" fontId="2" fillId="0" borderId="42" xfId="63" applyNumberFormat="1" applyFont="1" applyFill="1" applyBorder="1" applyAlignment="1" applyProtection="1">
      <alignment vertical="center"/>
      <protection locked="0"/>
    </xf>
    <xf numFmtId="203" fontId="2" fillId="0" borderId="43" xfId="63" applyNumberFormat="1" applyFont="1" applyFill="1" applyBorder="1" applyAlignment="1" applyProtection="1">
      <alignment vertical="center"/>
      <protection locked="0"/>
    </xf>
    <xf numFmtId="203" fontId="2" fillId="0" borderId="44" xfId="63" applyNumberFormat="1" applyFont="1" applyFill="1" applyBorder="1" applyAlignment="1">
      <alignment vertical="center"/>
      <protection/>
    </xf>
    <xf numFmtId="203" fontId="2" fillId="0" borderId="42" xfId="63" applyNumberFormat="1" applyFont="1" applyFill="1" applyBorder="1" applyAlignment="1">
      <alignment vertical="center"/>
      <protection/>
    </xf>
    <xf numFmtId="203" fontId="2" fillId="0" borderId="43" xfId="63" applyNumberFormat="1" applyFont="1" applyFill="1" applyBorder="1" applyAlignment="1">
      <alignment vertical="center"/>
      <protection/>
    </xf>
    <xf numFmtId="211" fontId="2" fillId="0" borderId="48" xfId="63" applyNumberFormat="1" applyFont="1" applyFill="1" applyBorder="1" applyAlignment="1">
      <alignment vertical="center"/>
      <protection/>
    </xf>
    <xf numFmtId="211" fontId="2" fillId="0" borderId="43" xfId="63" applyNumberFormat="1" applyFont="1" applyFill="1" applyBorder="1" applyAlignment="1">
      <alignment vertical="center"/>
      <protection/>
    </xf>
    <xf numFmtId="211" fontId="2" fillId="0" borderId="44" xfId="63" applyNumberFormat="1" applyFont="1" applyFill="1" applyBorder="1" applyAlignment="1">
      <alignment vertical="center"/>
      <protection/>
    </xf>
    <xf numFmtId="224" fontId="2" fillId="0" borderId="26" xfId="63" applyNumberFormat="1" applyFont="1" applyFill="1" applyBorder="1" applyAlignment="1">
      <alignment horizontal="center" vertical="center"/>
      <protection/>
    </xf>
    <xf numFmtId="203" fontId="2" fillId="0" borderId="36" xfId="63" applyNumberFormat="1" applyFont="1" applyFill="1" applyBorder="1" applyAlignment="1" applyProtection="1">
      <alignment vertical="center"/>
      <protection locked="0"/>
    </xf>
    <xf numFmtId="203" fontId="2" fillId="0" borderId="37" xfId="63" applyNumberFormat="1" applyFont="1" applyFill="1" applyBorder="1" applyAlignment="1" applyProtection="1">
      <alignment vertical="center"/>
      <protection locked="0"/>
    </xf>
    <xf numFmtId="203" fontId="2" fillId="0" borderId="38" xfId="63" applyNumberFormat="1" applyFont="1" applyFill="1" applyBorder="1" applyAlignment="1">
      <alignment vertical="center"/>
      <protection/>
    </xf>
    <xf numFmtId="203" fontId="2" fillId="0" borderId="36" xfId="63" applyNumberFormat="1" applyFont="1" applyFill="1" applyBorder="1" applyAlignment="1">
      <alignment vertical="center"/>
      <protection/>
    </xf>
    <xf numFmtId="203" fontId="2" fillId="0" borderId="37" xfId="63" applyNumberFormat="1" applyFont="1" applyFill="1" applyBorder="1" applyAlignment="1">
      <alignment vertical="center"/>
      <protection/>
    </xf>
    <xf numFmtId="211" fontId="2" fillId="0" borderId="49" xfId="63" applyNumberFormat="1" applyFont="1" applyFill="1" applyBorder="1" applyAlignment="1">
      <alignment vertical="center"/>
      <protection/>
    </xf>
    <xf numFmtId="211" fontId="2" fillId="0" borderId="37" xfId="63" applyNumberFormat="1" applyFont="1" applyFill="1" applyBorder="1" applyAlignment="1">
      <alignment vertical="center"/>
      <protection/>
    </xf>
    <xf numFmtId="211" fontId="2" fillId="0" borderId="38" xfId="63" applyNumberFormat="1" applyFont="1" applyFill="1" applyBorder="1" applyAlignment="1">
      <alignment vertical="center"/>
      <protection/>
    </xf>
    <xf numFmtId="224" fontId="2" fillId="0" borderId="50" xfId="63" applyNumberFormat="1" applyFont="1" applyFill="1" applyBorder="1" applyAlignment="1">
      <alignment horizontal="center" vertical="center"/>
      <protection/>
    </xf>
    <xf numFmtId="203" fontId="2" fillId="0" borderId="51" xfId="63" applyNumberFormat="1" applyFont="1" applyFill="1" applyBorder="1" applyAlignment="1" applyProtection="1">
      <alignment vertical="center"/>
      <protection locked="0"/>
    </xf>
    <xf numFmtId="203" fontId="2" fillId="0" borderId="52" xfId="63" applyNumberFormat="1" applyFont="1" applyFill="1" applyBorder="1" applyAlignment="1" applyProtection="1">
      <alignment vertical="center"/>
      <protection locked="0"/>
    </xf>
    <xf numFmtId="203" fontId="2" fillId="0" borderId="53" xfId="63" applyNumberFormat="1" applyFont="1" applyFill="1" applyBorder="1" applyAlignment="1">
      <alignment vertical="center"/>
      <protection/>
    </xf>
    <xf numFmtId="203" fontId="2" fillId="0" borderId="51" xfId="63" applyNumberFormat="1" applyFont="1" applyFill="1" applyBorder="1" applyAlignment="1">
      <alignment vertical="center"/>
      <protection/>
    </xf>
    <xf numFmtId="203" fontId="2" fillId="0" borderId="52" xfId="63" applyNumberFormat="1" applyFont="1" applyFill="1" applyBorder="1" applyAlignment="1">
      <alignment vertical="center"/>
      <protection/>
    </xf>
    <xf numFmtId="224" fontId="2" fillId="0" borderId="54" xfId="63" applyNumberFormat="1" applyFont="1" applyFill="1" applyBorder="1" applyAlignment="1">
      <alignment horizontal="center" vertical="center"/>
      <protection/>
    </xf>
    <xf numFmtId="224" fontId="2" fillId="0" borderId="55" xfId="63" applyNumberFormat="1" applyFont="1" applyFill="1" applyBorder="1" applyAlignment="1">
      <alignment horizontal="center" vertical="center"/>
      <protection/>
    </xf>
    <xf numFmtId="203" fontId="2" fillId="0" borderId="56" xfId="63" applyNumberFormat="1" applyFont="1" applyFill="1" applyBorder="1" applyAlignment="1" applyProtection="1">
      <alignment vertical="center"/>
      <protection locked="0"/>
    </xf>
    <xf numFmtId="203" fontId="2" fillId="0" borderId="57" xfId="63" applyNumberFormat="1" applyFont="1" applyFill="1" applyBorder="1" applyAlignment="1" applyProtection="1">
      <alignment vertical="center"/>
      <protection locked="0"/>
    </xf>
    <xf numFmtId="203" fontId="2" fillId="0" borderId="58" xfId="63" applyNumberFormat="1" applyFont="1" applyFill="1" applyBorder="1" applyAlignment="1">
      <alignment vertical="center"/>
      <protection/>
    </xf>
    <xf numFmtId="203" fontId="2" fillId="0" borderId="56" xfId="63" applyNumberFormat="1" applyFont="1" applyFill="1" applyBorder="1" applyAlignment="1">
      <alignment vertical="center"/>
      <protection/>
    </xf>
    <xf numFmtId="203" fontId="2" fillId="0" borderId="57" xfId="63" applyNumberFormat="1" applyFont="1" applyFill="1" applyBorder="1" applyAlignment="1">
      <alignment vertical="center"/>
      <protection/>
    </xf>
    <xf numFmtId="224" fontId="2" fillId="0" borderId="41" xfId="63" applyNumberFormat="1" applyFont="1" applyFill="1" applyBorder="1" applyAlignment="1">
      <alignment horizontal="center" vertical="center"/>
      <protection/>
    </xf>
    <xf numFmtId="224" fontId="2" fillId="0" borderId="41" xfId="63" applyNumberFormat="1" applyFont="1" applyFill="1" applyBorder="1" applyAlignment="1">
      <alignment vertical="center"/>
      <protection/>
    </xf>
    <xf numFmtId="203" fontId="2" fillId="0" borderId="41" xfId="63" applyNumberFormat="1" applyFont="1" applyFill="1" applyBorder="1" applyAlignment="1" applyProtection="1">
      <alignment vertical="center"/>
      <protection locked="0"/>
    </xf>
    <xf numFmtId="203" fontId="2" fillId="0" borderId="41" xfId="63" applyNumberFormat="1" applyFont="1" applyFill="1" applyBorder="1" applyAlignment="1">
      <alignment vertical="center"/>
      <protection/>
    </xf>
    <xf numFmtId="211" fontId="2" fillId="0" borderId="41" xfId="63" applyNumberFormat="1" applyFont="1" applyFill="1" applyBorder="1" applyAlignment="1">
      <alignment vertical="center"/>
      <protection/>
    </xf>
    <xf numFmtId="211" fontId="2" fillId="0" borderId="31" xfId="63" applyNumberFormat="1" applyFont="1" applyFill="1" applyBorder="1" applyAlignment="1">
      <alignment vertical="center"/>
      <protection/>
    </xf>
    <xf numFmtId="211" fontId="2" fillId="0" borderId="59" xfId="63" applyNumberFormat="1" applyFont="1" applyFill="1" applyBorder="1" applyAlignment="1">
      <alignment vertical="center"/>
      <protection/>
    </xf>
    <xf numFmtId="211" fontId="2" fillId="0" borderId="57" xfId="63" applyNumberFormat="1" applyFont="1" applyFill="1" applyBorder="1" applyAlignment="1">
      <alignment vertical="center"/>
      <protection/>
    </xf>
    <xf numFmtId="211" fontId="2" fillId="0" borderId="58" xfId="63" applyNumberFormat="1" applyFont="1" applyFill="1" applyBorder="1" applyAlignment="1">
      <alignment vertical="center"/>
      <protection/>
    </xf>
    <xf numFmtId="224" fontId="2" fillId="0" borderId="60" xfId="63" applyNumberFormat="1" applyFont="1" applyFill="1" applyBorder="1" applyAlignment="1">
      <alignment horizontal="center" vertical="center"/>
      <protection/>
    </xf>
    <xf numFmtId="211" fontId="2" fillId="0" borderId="36" xfId="63" applyNumberFormat="1" applyFont="1" applyFill="1" applyBorder="1" applyAlignment="1">
      <alignment vertical="center"/>
      <protection/>
    </xf>
    <xf numFmtId="0" fontId="2" fillId="0" borderId="61" xfId="0" applyFont="1" applyFill="1" applyBorder="1" applyAlignment="1">
      <alignment vertical="center"/>
    </xf>
    <xf numFmtId="0" fontId="2" fillId="0" borderId="11" xfId="0" applyFont="1" applyBorder="1" applyAlignment="1">
      <alignment horizontal="center" vertical="center"/>
    </xf>
    <xf numFmtId="0" fontId="2" fillId="0" borderId="18" xfId="0" applyFont="1" applyFill="1" applyBorder="1" applyAlignment="1">
      <alignment vertical="center"/>
    </xf>
    <xf numFmtId="38" fontId="2" fillId="0" borderId="16" xfId="49" applyFont="1" applyFill="1" applyBorder="1" applyAlignment="1">
      <alignment vertical="center"/>
    </xf>
    <xf numFmtId="0" fontId="2" fillId="0" borderId="26" xfId="0" applyFont="1" applyFill="1" applyBorder="1" applyAlignment="1">
      <alignment vertical="center"/>
    </xf>
    <xf numFmtId="38" fontId="2" fillId="0" borderId="23" xfId="49" applyFont="1" applyFill="1" applyBorder="1" applyAlignment="1">
      <alignment vertical="center"/>
    </xf>
    <xf numFmtId="38" fontId="2" fillId="0" borderId="24" xfId="49" applyFont="1" applyFill="1" applyBorder="1" applyAlignment="1">
      <alignment vertical="center"/>
    </xf>
    <xf numFmtId="0" fontId="2" fillId="0" borderId="19" xfId="0" applyFont="1" applyFill="1" applyBorder="1" applyAlignment="1">
      <alignment vertical="center"/>
    </xf>
    <xf numFmtId="38" fontId="2" fillId="0" borderId="13" xfId="49" applyFont="1" applyFill="1" applyBorder="1" applyAlignment="1">
      <alignment vertical="center"/>
    </xf>
    <xf numFmtId="0" fontId="2" fillId="0" borderId="0" xfId="0" applyFont="1" applyAlignment="1">
      <alignment horizontal="left" vertical="center"/>
    </xf>
    <xf numFmtId="38" fontId="2" fillId="0" borderId="11" xfId="49" applyFont="1" applyBorder="1" applyAlignment="1">
      <alignment vertical="center"/>
    </xf>
    <xf numFmtId="38" fontId="2" fillId="0" borderId="0" xfId="49" applyFont="1" applyBorder="1" applyAlignment="1">
      <alignment vertical="center"/>
    </xf>
    <xf numFmtId="38" fontId="2" fillId="0" borderId="11" xfId="49" applyFont="1" applyBorder="1" applyAlignment="1">
      <alignment horizontal="distributed" vertical="center"/>
    </xf>
    <xf numFmtId="38" fontId="2" fillId="0" borderId="0" xfId="49" applyFont="1" applyBorder="1" applyAlignment="1">
      <alignment horizontal="distributed" vertical="center"/>
    </xf>
    <xf numFmtId="38" fontId="2" fillId="0" borderId="11" xfId="0" applyNumberFormat="1" applyFont="1" applyBorder="1" applyAlignment="1">
      <alignment vertical="center"/>
    </xf>
    <xf numFmtId="183" fontId="2" fillId="0" borderId="11" xfId="0" applyNumberFormat="1" applyFont="1" applyBorder="1" applyAlignment="1">
      <alignment vertical="center"/>
    </xf>
    <xf numFmtId="38" fontId="2" fillId="0" borderId="17" xfId="49" applyFont="1" applyBorder="1" applyAlignment="1">
      <alignment horizontal="distributed" vertical="center"/>
    </xf>
    <xf numFmtId="183" fontId="2" fillId="0" borderId="17" xfId="0" applyNumberFormat="1" applyFont="1" applyBorder="1" applyAlignment="1">
      <alignment vertical="center"/>
    </xf>
    <xf numFmtId="0" fontId="2" fillId="0" borderId="17" xfId="0" applyFont="1" applyFill="1" applyBorder="1" applyAlignment="1">
      <alignment horizontal="center" vertical="center" wrapText="1"/>
    </xf>
    <xf numFmtId="0" fontId="2" fillId="0" borderId="25" xfId="0" applyFont="1" applyFill="1" applyBorder="1" applyAlignment="1">
      <alignment horizontal="center" vertical="center" wrapText="1"/>
    </xf>
    <xf numFmtId="190" fontId="2" fillId="0" borderId="18" xfId="0" applyNumberFormat="1" applyFont="1" applyFill="1" applyBorder="1" applyAlignment="1">
      <alignment vertical="center"/>
    </xf>
    <xf numFmtId="190" fontId="2" fillId="0" borderId="62" xfId="0" applyNumberFormat="1" applyFont="1" applyFill="1" applyBorder="1" applyAlignment="1">
      <alignment vertical="center"/>
    </xf>
    <xf numFmtId="190" fontId="2" fillId="0" borderId="26" xfId="0" applyNumberFormat="1" applyFont="1" applyFill="1" applyBorder="1" applyAlignment="1">
      <alignment vertical="center"/>
    </xf>
    <xf numFmtId="190" fontId="2" fillId="0" borderId="38" xfId="0" applyNumberFormat="1" applyFont="1" applyFill="1" applyBorder="1" applyAlignment="1">
      <alignment vertical="center"/>
    </xf>
    <xf numFmtId="190" fontId="2" fillId="0" borderId="17" xfId="0" applyNumberFormat="1" applyFont="1" applyFill="1" applyBorder="1" applyAlignment="1">
      <alignment vertical="center"/>
    </xf>
    <xf numFmtId="190" fontId="2" fillId="0" borderId="25" xfId="0" applyNumberFormat="1" applyFont="1" applyFill="1" applyBorder="1" applyAlignment="1">
      <alignment vertical="center"/>
    </xf>
    <xf numFmtId="190" fontId="2" fillId="0" borderId="31" xfId="0" applyNumberFormat="1" applyFont="1" applyFill="1" applyBorder="1" applyAlignment="1">
      <alignment vertical="center"/>
    </xf>
    <xf numFmtId="0" fontId="8" fillId="0" borderId="17" xfId="0" applyFont="1" applyFill="1" applyBorder="1" applyAlignment="1">
      <alignment horizontal="center" vertical="center" wrapText="1"/>
    </xf>
    <xf numFmtId="0" fontId="2" fillId="0" borderId="0" xfId="0" applyFont="1" applyFill="1" applyBorder="1" applyAlignment="1">
      <alignment horizontal="distributed" vertical="center" wrapText="1"/>
    </xf>
    <xf numFmtId="0" fontId="2" fillId="0" borderId="0" xfId="0" applyFont="1" applyFill="1" applyAlignment="1">
      <alignment horizontal="distributed" vertical="center" wrapText="1"/>
    </xf>
    <xf numFmtId="0" fontId="2" fillId="0" borderId="16" xfId="0" applyFont="1" applyFill="1" applyBorder="1" applyAlignment="1">
      <alignment horizontal="distributed" vertical="center"/>
    </xf>
    <xf numFmtId="0" fontId="2" fillId="0" borderId="29" xfId="0" applyFont="1" applyFill="1" applyBorder="1" applyAlignment="1">
      <alignment horizontal="distributed" vertical="center"/>
    </xf>
    <xf numFmtId="190" fontId="2" fillId="0" borderId="61" xfId="0" applyNumberFormat="1" applyFont="1" applyFill="1" applyBorder="1" applyAlignment="1">
      <alignment vertical="center"/>
    </xf>
    <xf numFmtId="190" fontId="2" fillId="0" borderId="58" xfId="0" applyNumberFormat="1" applyFont="1" applyFill="1" applyBorder="1" applyAlignment="1">
      <alignment vertical="center"/>
    </xf>
    <xf numFmtId="0" fontId="2" fillId="0" borderId="23" xfId="0" applyFont="1" applyFill="1" applyBorder="1" applyAlignment="1">
      <alignment horizontal="distributed" vertical="center"/>
    </xf>
    <xf numFmtId="0" fontId="2" fillId="0" borderId="0" xfId="0" applyFont="1" applyFill="1" applyAlignment="1">
      <alignment horizontal="center" vertical="center" shrinkToFit="1"/>
    </xf>
    <xf numFmtId="203" fontId="2" fillId="0" borderId="16" xfId="49" applyNumberFormat="1" applyFont="1" applyFill="1" applyBorder="1" applyAlignment="1">
      <alignment vertical="center"/>
    </xf>
    <xf numFmtId="211" fontId="2" fillId="0" borderId="23" xfId="0" applyNumberFormat="1" applyFont="1" applyFill="1" applyBorder="1" applyAlignment="1">
      <alignment horizontal="right" vertical="center"/>
    </xf>
    <xf numFmtId="203" fontId="2" fillId="0" borderId="16" xfId="49" applyNumberFormat="1" applyFont="1" applyFill="1" applyBorder="1" applyAlignment="1">
      <alignment horizontal="right" vertical="center"/>
    </xf>
    <xf numFmtId="203" fontId="2" fillId="0" borderId="22" xfId="0" applyNumberFormat="1" applyFont="1" applyFill="1" applyBorder="1" applyAlignment="1">
      <alignment horizontal="right" vertical="center"/>
    </xf>
    <xf numFmtId="190" fontId="2" fillId="0" borderId="10" xfId="0" applyNumberFormat="1" applyFont="1" applyFill="1" applyBorder="1" applyAlignment="1">
      <alignment vertical="center"/>
    </xf>
    <xf numFmtId="189" fontId="2" fillId="0" borderId="16" xfId="49" applyNumberFormat="1" applyFont="1" applyFill="1" applyBorder="1" applyAlignment="1">
      <alignment vertical="center"/>
    </xf>
    <xf numFmtId="215" fontId="2" fillId="0" borderId="2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vertical="center"/>
    </xf>
    <xf numFmtId="0" fontId="2" fillId="0" borderId="16" xfId="0" applyFont="1" applyFill="1" applyBorder="1" applyAlignment="1">
      <alignment vertical="center" shrinkToFit="1"/>
    </xf>
    <xf numFmtId="0" fontId="2" fillId="0" borderId="13" xfId="0" applyFont="1" applyFill="1" applyBorder="1" applyAlignment="1">
      <alignment vertical="center" shrinkToFit="1"/>
    </xf>
    <xf numFmtId="0" fontId="2" fillId="0" borderId="10" xfId="0" applyFont="1" applyBorder="1" applyAlignment="1">
      <alignment horizontal="distributed" vertical="center"/>
    </xf>
    <xf numFmtId="3" fontId="2" fillId="0" borderId="17" xfId="49" applyNumberFormat="1" applyFont="1" applyBorder="1" applyAlignment="1">
      <alignment horizontal="right" vertical="center"/>
    </xf>
    <xf numFmtId="203" fontId="2" fillId="0" borderId="0" xfId="0" applyNumberFormat="1" applyFont="1" applyBorder="1" applyAlignment="1">
      <alignment vertical="center"/>
    </xf>
    <xf numFmtId="3" fontId="2" fillId="0" borderId="17" xfId="0" applyNumberFormat="1" applyFont="1" applyBorder="1" applyAlignment="1">
      <alignment horizontal="right" vertical="center"/>
    </xf>
    <xf numFmtId="49" fontId="2" fillId="0" borderId="20" xfId="0" applyNumberFormat="1" applyFont="1" applyBorder="1" applyAlignment="1">
      <alignment horizontal="left" vertical="center"/>
    </xf>
    <xf numFmtId="3" fontId="2" fillId="0" borderId="17" xfId="0" applyNumberFormat="1" applyFont="1" applyBorder="1" applyAlignment="1">
      <alignment vertical="center"/>
    </xf>
    <xf numFmtId="0" fontId="2" fillId="0" borderId="17" xfId="0" applyNumberFormat="1" applyFont="1" applyBorder="1" applyAlignment="1">
      <alignment vertical="center"/>
    </xf>
    <xf numFmtId="183" fontId="2" fillId="0" borderId="20" xfId="0" applyNumberFormat="1" applyFont="1" applyBorder="1" applyAlignment="1">
      <alignment vertical="center"/>
    </xf>
    <xf numFmtId="203" fontId="2" fillId="0" borderId="0" xfId="0" applyNumberFormat="1" applyFont="1" applyAlignment="1">
      <alignment vertical="center"/>
    </xf>
    <xf numFmtId="190" fontId="2" fillId="0" borderId="60" xfId="0" applyNumberFormat="1" applyFont="1" applyFill="1" applyBorder="1" applyAlignment="1">
      <alignment vertical="center"/>
    </xf>
    <xf numFmtId="190" fontId="2" fillId="0" borderId="55" xfId="0" applyNumberFormat="1" applyFont="1" applyFill="1" applyBorder="1" applyAlignment="1">
      <alignment vertical="center"/>
    </xf>
    <xf numFmtId="190" fontId="2" fillId="0" borderId="63" xfId="0" applyNumberFormat="1" applyFont="1" applyBorder="1" applyAlignment="1">
      <alignment vertical="center"/>
    </xf>
    <xf numFmtId="17" fontId="2" fillId="0" borderId="0" xfId="0" applyNumberFormat="1" applyFont="1" applyAlignment="1">
      <alignment/>
    </xf>
    <xf numFmtId="49" fontId="2" fillId="0" borderId="22"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189" fontId="2" fillId="0" borderId="10" xfId="0" applyNumberFormat="1" applyFont="1" applyFill="1" applyBorder="1" applyAlignment="1">
      <alignment vertical="center"/>
    </xf>
    <xf numFmtId="58" fontId="2" fillId="0" borderId="10" xfId="0" applyNumberFormat="1" applyFont="1" applyBorder="1" applyAlignment="1">
      <alignment horizontal="center" vertical="center"/>
    </xf>
    <xf numFmtId="38" fontId="2" fillId="0" borderId="10" xfId="49" applyFont="1" applyBorder="1" applyAlignment="1">
      <alignment horizontal="center" vertical="center"/>
    </xf>
    <xf numFmtId="38" fontId="10" fillId="0" borderId="24" xfId="49" applyFont="1" applyFill="1" applyBorder="1" applyAlignment="1">
      <alignment vertical="center" shrinkToFit="1"/>
    </xf>
    <xf numFmtId="38" fontId="10" fillId="0" borderId="23" xfId="49" applyFont="1" applyFill="1" applyBorder="1" applyAlignment="1">
      <alignment vertical="center" shrinkToFit="1"/>
    </xf>
    <xf numFmtId="0" fontId="3" fillId="0" borderId="24" xfId="0" applyFont="1" applyFill="1" applyBorder="1" applyAlignment="1">
      <alignment vertical="center" shrinkToFit="1"/>
    </xf>
    <xf numFmtId="190" fontId="2" fillId="0" borderId="42" xfId="0" applyNumberFormat="1" applyFont="1" applyFill="1" applyBorder="1" applyAlignment="1">
      <alignment vertical="center"/>
    </xf>
    <xf numFmtId="190" fontId="2" fillId="0" borderId="43" xfId="0" applyNumberFormat="1" applyFont="1" applyFill="1" applyBorder="1" applyAlignment="1">
      <alignment vertical="center"/>
    </xf>
    <xf numFmtId="20" fontId="2" fillId="0" borderId="0" xfId="0" applyNumberFormat="1" applyFont="1" applyFill="1" applyBorder="1" applyAlignment="1">
      <alignment vertical="center"/>
    </xf>
    <xf numFmtId="0" fontId="3" fillId="0" borderId="23" xfId="0" applyFont="1" applyFill="1" applyBorder="1" applyAlignment="1">
      <alignment vertical="center" shrinkToFit="1"/>
    </xf>
    <xf numFmtId="198" fontId="2" fillId="0" borderId="0" xfId="49" applyNumberFormat="1" applyFont="1" applyFill="1" applyBorder="1" applyAlignment="1">
      <alignment vertical="center"/>
    </xf>
    <xf numFmtId="0" fontId="2" fillId="0" borderId="63" xfId="0" applyFont="1" applyFill="1" applyBorder="1" applyAlignment="1">
      <alignment horizontal="left" vertical="center" indent="1"/>
    </xf>
    <xf numFmtId="38" fontId="10" fillId="0" borderId="22" xfId="49" applyFont="1" applyFill="1" applyBorder="1" applyAlignment="1">
      <alignment vertical="center" shrinkToFit="1"/>
    </xf>
    <xf numFmtId="0" fontId="3" fillId="0" borderId="22" xfId="0" applyFont="1" applyFill="1" applyBorder="1" applyAlignment="1">
      <alignment vertical="center" shrinkToFit="1"/>
    </xf>
    <xf numFmtId="0" fontId="2" fillId="0" borderId="0" xfId="0" applyFont="1" applyFill="1" applyAlignment="1">
      <alignment vertical="center" shrinkToFit="1"/>
    </xf>
    <xf numFmtId="38" fontId="10" fillId="0" borderId="24" xfId="49" applyFont="1" applyFill="1" applyBorder="1" applyAlignment="1" quotePrefix="1">
      <alignment vertical="center" shrinkToFit="1"/>
    </xf>
    <xf numFmtId="38" fontId="10" fillId="0" borderId="64" xfId="49" applyFont="1" applyFill="1" applyBorder="1" applyAlignment="1">
      <alignment vertical="center" shrinkToFit="1"/>
    </xf>
    <xf numFmtId="0" fontId="3" fillId="0" borderId="64" xfId="0" applyFont="1" applyFill="1" applyBorder="1" applyAlignment="1">
      <alignment vertical="center" shrinkToFit="1"/>
    </xf>
    <xf numFmtId="38" fontId="10" fillId="0" borderId="29" xfId="49" applyFont="1" applyFill="1" applyBorder="1" applyAlignment="1">
      <alignment vertical="center" shrinkToFit="1"/>
    </xf>
    <xf numFmtId="0" fontId="3" fillId="0" borderId="29" xfId="0" applyFont="1" applyFill="1" applyBorder="1" applyAlignment="1">
      <alignment vertical="center" shrinkToFit="1"/>
    </xf>
    <xf numFmtId="38" fontId="10" fillId="0" borderId="13" xfId="49" applyFont="1" applyFill="1" applyBorder="1" applyAlignment="1">
      <alignment vertical="center" shrinkToFit="1"/>
    </xf>
    <xf numFmtId="0" fontId="3" fillId="0" borderId="13" xfId="0" applyFont="1" applyFill="1" applyBorder="1" applyAlignment="1">
      <alignment vertical="center" shrinkToFit="1"/>
    </xf>
    <xf numFmtId="38" fontId="50" fillId="0" borderId="24" xfId="49" applyFont="1" applyFill="1" applyBorder="1" applyAlignment="1">
      <alignment vertical="center" shrinkToFit="1"/>
    </xf>
    <xf numFmtId="0" fontId="2" fillId="0" borderId="64" xfId="0" applyFont="1" applyFill="1" applyBorder="1" applyAlignment="1">
      <alignment horizontal="center" vertical="center"/>
    </xf>
    <xf numFmtId="0" fontId="10" fillId="0" borderId="24" xfId="0" applyFont="1" applyFill="1" applyBorder="1" applyAlignment="1">
      <alignment vertical="center" shrinkToFit="1"/>
    </xf>
    <xf numFmtId="0" fontId="6" fillId="0" borderId="41" xfId="0" applyFont="1" applyFill="1" applyBorder="1" applyAlignment="1">
      <alignment horizontal="center" vertical="center"/>
    </xf>
    <xf numFmtId="0" fontId="2" fillId="0" borderId="45" xfId="0" applyFont="1" applyFill="1" applyBorder="1" applyAlignment="1">
      <alignment horizontal="distributed" vertical="center" shrinkToFit="1"/>
    </xf>
    <xf numFmtId="0" fontId="2" fillId="0" borderId="14" xfId="0" applyFont="1" applyFill="1" applyBorder="1" applyAlignment="1">
      <alignment horizontal="distributed" vertical="center" shrinkToFit="1"/>
    </xf>
    <xf numFmtId="0" fontId="2" fillId="0" borderId="65" xfId="0" applyFont="1" applyFill="1" applyBorder="1" applyAlignment="1">
      <alignment horizontal="distributed" vertical="center"/>
    </xf>
    <xf numFmtId="0" fontId="2" fillId="0" borderId="25" xfId="0" applyFont="1" applyFill="1" applyBorder="1" applyAlignment="1">
      <alignment horizontal="distributed" vertical="center"/>
    </xf>
    <xf numFmtId="190" fontId="2" fillId="0" borderId="45" xfId="0" applyNumberFormat="1" applyFont="1" applyFill="1" applyBorder="1" applyAlignment="1">
      <alignment vertical="center" shrinkToFit="1"/>
    </xf>
    <xf numFmtId="190" fontId="2" fillId="0" borderId="14" xfId="0" applyNumberFormat="1" applyFont="1" applyFill="1" applyBorder="1" applyAlignment="1">
      <alignment vertical="center" shrinkToFit="1"/>
    </xf>
    <xf numFmtId="190" fontId="2" fillId="0" borderId="65" xfId="0" applyNumberFormat="1" applyFont="1" applyFill="1" applyBorder="1" applyAlignment="1">
      <alignment vertical="center"/>
    </xf>
    <xf numFmtId="190" fontId="2" fillId="0" borderId="45" xfId="0" applyNumberFormat="1" applyFont="1" applyFill="1" applyBorder="1" applyAlignment="1">
      <alignment vertical="center"/>
    </xf>
    <xf numFmtId="190" fontId="2" fillId="0" borderId="14" xfId="0" applyNumberFormat="1" applyFont="1" applyFill="1" applyBorder="1" applyAlignment="1">
      <alignment vertical="center"/>
    </xf>
    <xf numFmtId="0" fontId="2" fillId="0" borderId="10" xfId="0" applyFont="1" applyFill="1" applyBorder="1" applyAlignment="1">
      <alignment vertical="center" shrinkToFit="1"/>
    </xf>
    <xf numFmtId="0" fontId="2" fillId="0" borderId="17" xfId="0" applyFont="1" applyFill="1" applyBorder="1" applyAlignment="1">
      <alignment vertical="center" shrinkToFit="1"/>
    </xf>
    <xf numFmtId="190" fontId="2" fillId="0" borderId="45" xfId="0" applyNumberFormat="1" applyFont="1" applyFill="1" applyBorder="1" applyAlignment="1" quotePrefix="1">
      <alignment horizontal="right" vertical="center"/>
    </xf>
    <xf numFmtId="190" fontId="2" fillId="0" borderId="14" xfId="0" applyNumberFormat="1" applyFont="1" applyFill="1" applyBorder="1" applyAlignment="1" quotePrefix="1">
      <alignment horizontal="right" vertical="center"/>
    </xf>
    <xf numFmtId="190" fontId="2" fillId="0" borderId="25" xfId="0" applyNumberFormat="1" applyFont="1" applyFill="1" applyBorder="1" applyAlignment="1" quotePrefix="1">
      <alignment horizontal="right" vertical="center"/>
    </xf>
    <xf numFmtId="190" fontId="2" fillId="0" borderId="45" xfId="0" applyNumberFormat="1" applyFont="1" applyFill="1" applyBorder="1" applyAlignment="1">
      <alignment horizontal="right" vertical="center"/>
    </xf>
    <xf numFmtId="190" fontId="2" fillId="0" borderId="14" xfId="0" applyNumberFormat="1" applyFont="1" applyFill="1" applyBorder="1" applyAlignment="1">
      <alignment horizontal="right" vertical="center"/>
    </xf>
    <xf numFmtId="190" fontId="2" fillId="0" borderId="25" xfId="0" applyNumberFormat="1" applyFont="1" applyFill="1" applyBorder="1" applyAlignment="1">
      <alignment horizontal="right" vertical="center"/>
    </xf>
    <xf numFmtId="190" fontId="2" fillId="0" borderId="66" xfId="0" applyNumberFormat="1" applyFont="1" applyFill="1" applyBorder="1" applyAlignment="1">
      <alignment horizontal="right" vertical="center"/>
    </xf>
    <xf numFmtId="190" fontId="2" fillId="0" borderId="67" xfId="0" applyNumberFormat="1" applyFont="1" applyFill="1" applyBorder="1" applyAlignment="1">
      <alignment horizontal="right" vertical="center"/>
    </xf>
    <xf numFmtId="190" fontId="2" fillId="0" borderId="47" xfId="0" applyNumberFormat="1" applyFont="1" applyFill="1" applyBorder="1" applyAlignment="1">
      <alignment horizontal="right" vertical="center"/>
    </xf>
    <xf numFmtId="0" fontId="2" fillId="0" borderId="0" xfId="0" applyFont="1" applyFill="1" applyBorder="1" applyAlignment="1">
      <alignment horizontal="left" vertical="center" indent="1"/>
    </xf>
    <xf numFmtId="49" fontId="2" fillId="0" borderId="20" xfId="0" applyNumberFormat="1" applyFont="1" applyBorder="1" applyAlignment="1">
      <alignment vertical="center"/>
    </xf>
    <xf numFmtId="0" fontId="2" fillId="0" borderId="17" xfId="0" applyFont="1" applyFill="1" applyBorder="1" applyAlignment="1">
      <alignment horizontal="left" vertical="center" indent="1"/>
    </xf>
    <xf numFmtId="0" fontId="2" fillId="0" borderId="17" xfId="0" applyFont="1" applyFill="1" applyBorder="1" applyAlignment="1">
      <alignment horizontal="distributed" vertical="center" wrapText="1" indent="1"/>
    </xf>
    <xf numFmtId="0" fontId="2" fillId="0" borderId="17" xfId="0" applyFont="1" applyFill="1" applyBorder="1" applyAlignment="1">
      <alignment horizontal="left" vertical="center" indent="1" shrinkToFit="1"/>
    </xf>
    <xf numFmtId="0" fontId="51" fillId="0" borderId="0" xfId="0" applyFont="1" applyFill="1" applyBorder="1" applyAlignment="1">
      <alignment horizontal="left" vertical="center" indent="1"/>
    </xf>
    <xf numFmtId="0" fontId="52" fillId="0" borderId="0" xfId="0" applyFont="1" applyFill="1" applyAlignment="1">
      <alignment vertical="center"/>
    </xf>
    <xf numFmtId="0" fontId="52" fillId="0" borderId="0" xfId="0" applyFont="1" applyFill="1" applyAlignment="1">
      <alignment horizontal="left" vertical="center"/>
    </xf>
    <xf numFmtId="0" fontId="52" fillId="0" borderId="10" xfId="0" applyFont="1" applyFill="1" applyBorder="1" applyAlignment="1">
      <alignment horizontal="center" vertical="center" shrinkToFit="1"/>
    </xf>
    <xf numFmtId="203" fontId="52" fillId="0" borderId="10" xfId="49" applyNumberFormat="1" applyFont="1" applyFill="1" applyBorder="1" applyAlignment="1">
      <alignment vertical="center"/>
    </xf>
    <xf numFmtId="211" fontId="52" fillId="0" borderId="10" xfId="0" applyNumberFormat="1" applyFont="1" applyFill="1" applyBorder="1" applyAlignment="1">
      <alignment vertical="center"/>
    </xf>
    <xf numFmtId="0" fontId="52" fillId="0" borderId="0" xfId="0" applyFont="1" applyFill="1" applyBorder="1" applyAlignment="1">
      <alignment horizontal="distributed" vertical="center"/>
    </xf>
    <xf numFmtId="0" fontId="52" fillId="0" borderId="10" xfId="0" applyFont="1" applyFill="1" applyBorder="1" applyAlignment="1">
      <alignment horizontal="center" vertical="center"/>
    </xf>
    <xf numFmtId="38" fontId="52" fillId="0" borderId="20" xfId="49" applyFont="1" applyFill="1" applyBorder="1" applyAlignment="1">
      <alignment vertical="center"/>
    </xf>
    <xf numFmtId="38" fontId="52" fillId="0" borderId="10" xfId="49" applyFont="1" applyFill="1" applyBorder="1" applyAlignment="1">
      <alignment vertical="center"/>
    </xf>
    <xf numFmtId="38" fontId="52" fillId="0" borderId="0" xfId="49" applyFont="1" applyFill="1" applyBorder="1" applyAlignment="1">
      <alignment vertical="center"/>
    </xf>
    <xf numFmtId="0" fontId="52" fillId="0" borderId="0" xfId="0" applyFont="1" applyFill="1" applyAlignment="1">
      <alignment horizontal="left" vertical="center" indent="1"/>
    </xf>
    <xf numFmtId="0" fontId="52" fillId="0" borderId="10" xfId="0" applyFont="1" applyFill="1" applyBorder="1" applyAlignment="1">
      <alignment vertical="center"/>
    </xf>
    <xf numFmtId="0" fontId="52" fillId="0" borderId="63" xfId="0" applyFont="1" applyFill="1" applyBorder="1" applyAlignment="1">
      <alignment vertical="center"/>
    </xf>
    <xf numFmtId="0" fontId="53" fillId="0" borderId="0" xfId="0" applyFont="1" applyFill="1" applyAlignment="1">
      <alignment vertical="center"/>
    </xf>
    <xf numFmtId="0" fontId="52" fillId="0" borderId="0" xfId="0" applyFont="1" applyFill="1" applyBorder="1" applyAlignment="1">
      <alignment horizontal="center" vertical="center" textRotation="255"/>
    </xf>
    <xf numFmtId="183" fontId="52" fillId="0" borderId="0" xfId="0" applyNumberFormat="1" applyFont="1" applyFill="1" applyBorder="1" applyAlignment="1">
      <alignment vertical="center"/>
    </xf>
    <xf numFmtId="0" fontId="54" fillId="0" borderId="10" xfId="0" applyFont="1" applyFill="1" applyBorder="1" applyAlignment="1">
      <alignment vertical="center" wrapText="1"/>
    </xf>
    <xf numFmtId="0" fontId="54" fillId="0" borderId="10" xfId="0" applyFont="1" applyFill="1" applyBorder="1" applyAlignment="1">
      <alignment horizontal="distributed" vertical="center" wrapText="1"/>
    </xf>
    <xf numFmtId="0" fontId="52" fillId="0" borderId="0" xfId="0" applyFont="1" applyFill="1" applyBorder="1" applyAlignment="1">
      <alignment vertical="distributed" textRotation="255"/>
    </xf>
    <xf numFmtId="198" fontId="2" fillId="33" borderId="22" xfId="49" applyNumberFormat="1" applyFont="1" applyFill="1" applyBorder="1" applyAlignment="1">
      <alignment vertical="center"/>
    </xf>
    <xf numFmtId="0" fontId="2" fillId="0" borderId="10" xfId="0" applyFont="1" applyFill="1" applyBorder="1" applyAlignment="1">
      <alignment horizontal="left" vertical="center" wrapText="1" shrinkToFit="1"/>
    </xf>
    <xf numFmtId="38" fontId="10" fillId="0" borderId="0" xfId="49" applyFont="1" applyFill="1" applyBorder="1" applyAlignment="1">
      <alignment vertical="center" shrinkToFit="1"/>
    </xf>
    <xf numFmtId="0" fontId="3" fillId="0" borderId="0" xfId="0" applyFont="1" applyFill="1" applyBorder="1" applyAlignment="1">
      <alignment vertical="center" shrinkToFit="1"/>
    </xf>
    <xf numFmtId="0" fontId="0" fillId="0" borderId="0" xfId="0" applyBorder="1" applyAlignment="1">
      <alignment horizontal="center" vertical="center"/>
    </xf>
    <xf numFmtId="0" fontId="52" fillId="0" borderId="10" xfId="0" applyFont="1" applyFill="1" applyBorder="1" applyAlignment="1">
      <alignment horizontal="distributed" vertical="center"/>
    </xf>
    <xf numFmtId="38" fontId="2" fillId="0" borderId="20" xfId="49" applyFont="1" applyFill="1" applyBorder="1" applyAlignment="1">
      <alignment vertical="center"/>
    </xf>
    <xf numFmtId="38" fontId="2" fillId="0" borderId="63" xfId="49" applyFont="1" applyFill="1" applyBorder="1" applyAlignment="1">
      <alignment vertical="center"/>
    </xf>
    <xf numFmtId="203" fontId="2" fillId="0" borderId="0" xfId="0" applyNumberFormat="1" applyFont="1" applyAlignment="1">
      <alignment horizontal="right" vertical="center"/>
    </xf>
    <xf numFmtId="0" fontId="52" fillId="0" borderId="10" xfId="0" applyFont="1" applyFill="1" applyBorder="1" applyAlignment="1">
      <alignment horizontal="distributed"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55" fillId="0" borderId="0" xfId="0" applyFont="1" applyAlignment="1">
      <alignment horizontal="justify" vertical="center"/>
    </xf>
    <xf numFmtId="0" fontId="56" fillId="0" borderId="0" xfId="0" applyFont="1" applyAlignment="1">
      <alignment horizontal="justify" vertical="center"/>
    </xf>
    <xf numFmtId="0" fontId="56" fillId="0" borderId="10" xfId="0" applyFont="1" applyBorder="1" applyAlignment="1">
      <alignment horizontal="center" vertical="center" wrapText="1"/>
    </xf>
    <xf numFmtId="0" fontId="56" fillId="0" borderId="10" xfId="0" applyFont="1" applyBorder="1" applyAlignment="1">
      <alignment horizontal="justify" vertical="center" wrapText="1"/>
    </xf>
    <xf numFmtId="0" fontId="4" fillId="0" borderId="0" xfId="43" applyAlignment="1" applyProtection="1">
      <alignment/>
      <protection/>
    </xf>
    <xf numFmtId="0" fontId="0" fillId="0" borderId="0" xfId="0" applyFont="1" applyAlignment="1">
      <alignment horizontal="justify"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xf>
    <xf numFmtId="0" fontId="0" fillId="0" borderId="0" xfId="0" applyFont="1" applyAlignment="1">
      <alignment/>
    </xf>
    <xf numFmtId="0" fontId="14" fillId="0" borderId="0" xfId="0" applyFont="1" applyAlignment="1">
      <alignment horizontal="center"/>
    </xf>
    <xf numFmtId="0" fontId="14" fillId="0" borderId="0" xfId="0" applyFont="1" applyAlignment="1">
      <alignment/>
    </xf>
    <xf numFmtId="0" fontId="14" fillId="0" borderId="0" xfId="0" applyFont="1" applyAlignment="1">
      <alignment horizontal="center" vertical="center"/>
    </xf>
    <xf numFmtId="0" fontId="56" fillId="0" borderId="10" xfId="0" applyFont="1" applyBorder="1" applyAlignment="1">
      <alignment horizontal="justify" vertical="center" wrapText="1"/>
    </xf>
    <xf numFmtId="0" fontId="56" fillId="0" borderId="10" xfId="0" applyFont="1" applyBorder="1" applyAlignment="1">
      <alignment horizontal="center" vertical="center" wrapText="1"/>
    </xf>
    <xf numFmtId="0" fontId="2" fillId="0" borderId="17"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41"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6" xfId="0" applyFont="1" applyFill="1" applyBorder="1" applyAlignment="1">
      <alignment horizontal="distributed" vertical="center"/>
    </xf>
    <xf numFmtId="0" fontId="0" fillId="0" borderId="13" xfId="0" applyBorder="1" applyAlignment="1">
      <alignment horizontal="distributed"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8"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Alignment="1">
      <alignment vertical="center"/>
    </xf>
    <xf numFmtId="0" fontId="0" fillId="0" borderId="0" xfId="0" applyAlignment="1">
      <alignment vertical="center"/>
    </xf>
    <xf numFmtId="0" fontId="3" fillId="0" borderId="16"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20" xfId="0" applyFont="1" applyFill="1" applyBorder="1" applyAlignment="1">
      <alignment horizontal="distributed"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8" xfId="0" applyFont="1" applyFill="1" applyBorder="1" applyAlignment="1">
      <alignment horizontal="distributed" vertical="center"/>
    </xf>
    <xf numFmtId="0" fontId="2" fillId="0" borderId="69" xfId="0" applyFont="1" applyFill="1" applyBorder="1" applyAlignment="1">
      <alignment horizontal="distributed" vertical="center"/>
    </xf>
    <xf numFmtId="0" fontId="2" fillId="0" borderId="62" xfId="0" applyFont="1" applyFill="1" applyBorder="1" applyAlignment="1">
      <alignment horizontal="distributed" vertical="center"/>
    </xf>
    <xf numFmtId="211" fontId="2" fillId="0" borderId="70" xfId="0" applyNumberFormat="1" applyFont="1" applyFill="1" applyBorder="1" applyAlignment="1">
      <alignment horizontal="distributed" vertical="center"/>
    </xf>
    <xf numFmtId="211" fontId="2" fillId="0" borderId="69" xfId="0" applyNumberFormat="1" applyFont="1" applyFill="1" applyBorder="1" applyAlignment="1">
      <alignment horizontal="distributed" vertical="center"/>
    </xf>
    <xf numFmtId="211" fontId="2" fillId="0" borderId="62" xfId="0" applyNumberFormat="1" applyFont="1" applyFill="1" applyBorder="1" applyAlignment="1">
      <alignment horizontal="distributed" vertical="center"/>
    </xf>
    <xf numFmtId="0" fontId="2" fillId="0" borderId="16" xfId="63" applyNumberFormat="1" applyFont="1" applyFill="1" applyBorder="1" applyAlignment="1">
      <alignment horizontal="center" vertical="center"/>
      <protection/>
    </xf>
    <xf numFmtId="0" fontId="0" fillId="0" borderId="15" xfId="0" applyNumberFormat="1" applyBorder="1" applyAlignment="1">
      <alignment horizontal="center" vertical="center"/>
    </xf>
    <xf numFmtId="0" fontId="0" fillId="0" borderId="64" xfId="0" applyNumberFormat="1" applyBorder="1" applyAlignment="1">
      <alignment horizontal="center" vertical="center"/>
    </xf>
    <xf numFmtId="224" fontId="2" fillId="0" borderId="16" xfId="63" applyNumberFormat="1" applyFont="1" applyFill="1" applyBorder="1" applyAlignment="1">
      <alignment horizontal="left" vertical="center" indent="1"/>
      <protection/>
    </xf>
    <xf numFmtId="0" fontId="0" fillId="0" borderId="15" xfId="0" applyBorder="1" applyAlignment="1">
      <alignment horizontal="left" vertical="center" indent="1"/>
    </xf>
    <xf numFmtId="0" fontId="0" fillId="0" borderId="64" xfId="0" applyBorder="1" applyAlignment="1">
      <alignment horizontal="left" vertical="center" indent="1"/>
    </xf>
    <xf numFmtId="0" fontId="1" fillId="0" borderId="27" xfId="0" applyFont="1" applyFill="1" applyBorder="1" applyAlignment="1">
      <alignment horizontal="center" vertical="center" textRotation="255"/>
    </xf>
    <xf numFmtId="0" fontId="1" fillId="0" borderId="26" xfId="0" applyFont="1" applyFill="1" applyBorder="1" applyAlignment="1">
      <alignment horizontal="center" vertical="center" textRotation="255"/>
    </xf>
    <xf numFmtId="0" fontId="2" fillId="0" borderId="71"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0" fillId="0" borderId="13" xfId="0" applyNumberFormat="1" applyBorder="1" applyAlignment="1">
      <alignment horizontal="center" vertical="center"/>
    </xf>
    <xf numFmtId="224" fontId="2" fillId="0" borderId="72" xfId="63" applyNumberFormat="1" applyFont="1" applyFill="1" applyBorder="1" applyAlignment="1">
      <alignment horizontal="left" vertical="center" indent="1"/>
      <protection/>
    </xf>
    <xf numFmtId="0" fontId="0" fillId="0" borderId="73" xfId="0" applyBorder="1" applyAlignment="1">
      <alignment horizontal="left" vertical="center" indent="1"/>
    </xf>
    <xf numFmtId="0" fontId="0" fillId="0" borderId="74" xfId="0" applyBorder="1" applyAlignment="1">
      <alignment horizontal="left" vertical="center" indent="1"/>
    </xf>
    <xf numFmtId="0" fontId="0" fillId="0" borderId="13" xfId="0" applyBorder="1" applyAlignment="1">
      <alignment horizontal="left" vertical="center" indent="1"/>
    </xf>
    <xf numFmtId="224" fontId="2" fillId="0" borderId="18" xfId="63" applyNumberFormat="1" applyFont="1" applyFill="1" applyBorder="1" applyAlignment="1">
      <alignment horizontal="distributed" vertical="center" indent="3"/>
      <protection/>
    </xf>
    <xf numFmtId="0" fontId="0" fillId="0" borderId="75" xfId="0" applyBorder="1" applyAlignment="1">
      <alignment horizontal="distributed" vertical="center" indent="3"/>
    </xf>
    <xf numFmtId="0" fontId="0" fillId="0" borderId="11" xfId="0" applyBorder="1" applyAlignment="1">
      <alignment horizontal="distributed" vertical="center" indent="3"/>
    </xf>
    <xf numFmtId="0" fontId="0" fillId="0" borderId="76" xfId="0" applyBorder="1" applyAlignment="1">
      <alignment horizontal="distributed" vertical="center" indent="3"/>
    </xf>
    <xf numFmtId="0" fontId="0" fillId="0" borderId="19" xfId="0" applyBorder="1" applyAlignment="1">
      <alignment horizontal="distributed" vertical="center" indent="3"/>
    </xf>
    <xf numFmtId="0" fontId="0" fillId="0" borderId="21" xfId="0" applyBorder="1" applyAlignment="1">
      <alignment horizontal="distributed" vertical="center" indent="3"/>
    </xf>
    <xf numFmtId="0" fontId="2" fillId="0" borderId="10" xfId="0" applyFont="1" applyBorder="1" applyAlignment="1">
      <alignment horizontal="distributed" vertical="center"/>
    </xf>
    <xf numFmtId="0" fontId="2" fillId="0" borderId="69"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5"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76"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1"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12" xfId="0" applyFont="1" applyFill="1" applyBorder="1" applyAlignment="1">
      <alignment horizontal="left" vertical="center" indent="1"/>
    </xf>
    <xf numFmtId="0" fontId="2" fillId="0" borderId="62" xfId="0" applyFont="1" applyFill="1" applyBorder="1" applyAlignment="1">
      <alignment horizontal="center" vertical="center"/>
    </xf>
    <xf numFmtId="0" fontId="2" fillId="0" borderId="67" xfId="0" applyFont="1" applyFill="1" applyBorder="1" applyAlignment="1">
      <alignment horizontal="center" vertical="center"/>
    </xf>
    <xf numFmtId="0" fontId="0" fillId="0" borderId="13" xfId="0" applyBorder="1" applyAlignment="1">
      <alignment horizontal="center" vertical="center"/>
    </xf>
    <xf numFmtId="0" fontId="2" fillId="0" borderId="68"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16" xfId="0" applyFont="1" applyFill="1" applyBorder="1" applyAlignment="1">
      <alignment horizontal="center" vertical="center" textRotation="255" shrinkToFit="1"/>
    </xf>
    <xf numFmtId="0" fontId="2" fillId="0" borderId="13" xfId="0" applyFont="1" applyFill="1" applyBorder="1" applyAlignment="1">
      <alignment horizontal="center" vertical="center" textRotation="255" shrinkToFit="1"/>
    </xf>
    <xf numFmtId="0" fontId="2" fillId="0" borderId="16" xfId="0" applyFont="1" applyFill="1" applyBorder="1" applyAlignment="1">
      <alignment horizontal="left" vertical="center" indent="1"/>
    </xf>
    <xf numFmtId="0" fontId="2" fillId="0" borderId="15" xfId="0" applyFont="1" applyFill="1" applyBorder="1" applyAlignment="1">
      <alignment horizontal="left" vertical="center" indent="1"/>
    </xf>
    <xf numFmtId="0" fontId="2" fillId="0" borderId="13" xfId="0" applyFont="1" applyFill="1" applyBorder="1" applyAlignment="1">
      <alignment horizontal="left" vertical="center" indent="1"/>
    </xf>
    <xf numFmtId="0" fontId="2" fillId="0" borderId="72" xfId="0" applyFont="1" applyFill="1" applyBorder="1" applyAlignment="1">
      <alignment horizontal="left" vertical="center" indent="1"/>
    </xf>
    <xf numFmtId="0" fontId="2" fillId="0" borderId="73" xfId="0" applyFont="1" applyFill="1" applyBorder="1" applyAlignment="1">
      <alignment horizontal="left" vertical="center" indent="1"/>
    </xf>
    <xf numFmtId="0" fontId="2" fillId="0" borderId="74" xfId="0" applyFont="1" applyFill="1" applyBorder="1" applyAlignment="1">
      <alignment horizontal="left" vertical="center" indent="1"/>
    </xf>
    <xf numFmtId="0" fontId="2" fillId="0" borderId="18"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19" xfId="0" applyFont="1" applyFill="1" applyBorder="1" applyAlignment="1">
      <alignment horizontal="left" vertical="center" indent="1"/>
    </xf>
    <xf numFmtId="0" fontId="6" fillId="0" borderId="4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5" xfId="0" applyBorder="1" applyAlignment="1">
      <alignment vertical="center"/>
    </xf>
    <xf numFmtId="0" fontId="0" fillId="0" borderId="13" xfId="0" applyBorder="1" applyAlignment="1">
      <alignment vertical="center"/>
    </xf>
    <xf numFmtId="0" fontId="8" fillId="0" borderId="10" xfId="0" applyFont="1" applyBorder="1" applyAlignment="1">
      <alignment horizontal="center" vertical="center" wrapText="1"/>
    </xf>
    <xf numFmtId="0" fontId="52" fillId="0" borderId="10" xfId="0" applyFont="1" applyFill="1" applyBorder="1" applyAlignment="1">
      <alignment horizontal="center" vertical="center" textRotation="255"/>
    </xf>
    <xf numFmtId="0" fontId="52" fillId="0" borderId="18" xfId="0" applyFont="1" applyFill="1" applyBorder="1" applyAlignment="1">
      <alignment horizontal="center" vertical="center"/>
    </xf>
    <xf numFmtId="0" fontId="52" fillId="0" borderId="41" xfId="0" applyFont="1" applyFill="1" applyBorder="1" applyAlignment="1">
      <alignment horizontal="center" vertical="center"/>
    </xf>
    <xf numFmtId="0" fontId="52" fillId="0" borderId="75"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16" xfId="0" applyFont="1" applyFill="1" applyBorder="1" applyAlignment="1">
      <alignment horizontal="distributed" vertical="center"/>
    </xf>
    <xf numFmtId="0" fontId="52" fillId="0" borderId="13" xfId="0" applyFont="1" applyFill="1" applyBorder="1" applyAlignment="1">
      <alignment horizontal="distributed" vertical="center"/>
    </xf>
    <xf numFmtId="0" fontId="52" fillId="0" borderId="10" xfId="0" applyFont="1" applyFill="1" applyBorder="1" applyAlignment="1">
      <alignment horizontal="distributed" vertical="center"/>
    </xf>
    <xf numFmtId="0" fontId="2" fillId="0" borderId="16"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0" xfId="0" applyFont="1" applyFill="1" applyBorder="1" applyAlignment="1">
      <alignment horizontal="distributed" vertical="center"/>
    </xf>
    <xf numFmtId="0" fontId="2" fillId="0" borderId="17" xfId="0" applyFont="1" applyBorder="1" applyAlignment="1">
      <alignment vertical="center"/>
    </xf>
    <xf numFmtId="0" fontId="0" fillId="0" borderId="20" xfId="0" applyBorder="1" applyAlignment="1">
      <alignment vertical="center"/>
    </xf>
    <xf numFmtId="0" fontId="2" fillId="0" borderId="17" xfId="0" applyFont="1" applyBorder="1" applyAlignment="1">
      <alignment vertical="center" wrapText="1"/>
    </xf>
    <xf numFmtId="0" fontId="2" fillId="0" borderId="17" xfId="0" applyFont="1" applyBorder="1" applyAlignment="1">
      <alignment horizontal="center" vertical="center" wrapText="1"/>
    </xf>
    <xf numFmtId="0" fontId="0" fillId="0" borderId="20" xfId="0" applyBorder="1" applyAlignment="1">
      <alignment horizontal="center" vertical="center"/>
    </xf>
    <xf numFmtId="0" fontId="2" fillId="0" borderId="20" xfId="0" applyFont="1" applyBorder="1" applyAlignment="1">
      <alignment vertical="center"/>
    </xf>
    <xf numFmtId="0" fontId="54" fillId="0" borderId="16" xfId="0" applyFont="1" applyFill="1" applyBorder="1" applyAlignment="1">
      <alignment vertical="center" wrapText="1"/>
    </xf>
    <xf numFmtId="0" fontId="54" fillId="0" borderId="13" xfId="0" applyFont="1" applyFill="1" applyBorder="1" applyAlignment="1">
      <alignment vertical="center" wrapText="1"/>
    </xf>
    <xf numFmtId="0" fontId="54" fillId="0" borderId="17" xfId="0" applyFont="1" applyFill="1" applyBorder="1" applyAlignment="1">
      <alignment vertical="center" wrapText="1"/>
    </xf>
    <xf numFmtId="0" fontId="54" fillId="0" borderId="14" xfId="0" applyFont="1" applyFill="1" applyBorder="1" applyAlignment="1">
      <alignment vertical="center" wrapText="1"/>
    </xf>
    <xf numFmtId="0" fontId="54" fillId="0" borderId="20" xfId="0" applyFont="1" applyFill="1" applyBorder="1" applyAlignment="1">
      <alignment vertical="center" wrapText="1"/>
    </xf>
    <xf numFmtId="0" fontId="2" fillId="0" borderId="12"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7" xfId="0" applyFont="1" applyFill="1" applyBorder="1" applyAlignment="1">
      <alignment horizontal="left" vertical="center"/>
    </xf>
    <xf numFmtId="0" fontId="2" fillId="0" borderId="14" xfId="0" applyFont="1" applyFill="1" applyBorder="1" applyAlignment="1">
      <alignment horizontal="left" vertical="center"/>
    </xf>
    <xf numFmtId="0" fontId="2" fillId="0" borderId="18" xfId="0" applyFont="1" applyFill="1" applyBorder="1" applyAlignment="1">
      <alignment horizontal="left" vertical="center"/>
    </xf>
    <xf numFmtId="0" fontId="2" fillId="0" borderId="75" xfId="0" applyFont="1" applyFill="1" applyBorder="1" applyAlignment="1">
      <alignment horizontal="left" vertical="center"/>
    </xf>
    <xf numFmtId="20" fontId="2" fillId="0" borderId="16"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distributed" vertical="center"/>
    </xf>
    <xf numFmtId="0" fontId="2" fillId="0" borderId="13" xfId="0" applyFont="1" applyBorder="1" applyAlignment="1">
      <alignment horizontal="distributed" vertical="center"/>
    </xf>
    <xf numFmtId="0" fontId="2" fillId="0" borderId="17" xfId="0" applyFont="1" applyBorder="1" applyAlignment="1">
      <alignment horizontal="center" vertical="center"/>
    </xf>
    <xf numFmtId="0" fontId="2" fillId="0" borderId="14" xfId="0" applyFont="1" applyBorder="1" applyAlignment="1">
      <alignment vertical="center"/>
    </xf>
    <xf numFmtId="0" fontId="2" fillId="0" borderId="72" xfId="0" applyFont="1" applyBorder="1" applyAlignment="1">
      <alignment horizontal="center"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17" xfId="0" applyFont="1" applyBorder="1" applyAlignment="1">
      <alignment horizontal="distributed" vertical="center" indent="4"/>
    </xf>
    <xf numFmtId="0" fontId="2" fillId="0" borderId="14" xfId="0" applyFont="1" applyBorder="1" applyAlignment="1">
      <alignment horizontal="distributed" vertical="center" indent="4"/>
    </xf>
    <xf numFmtId="0" fontId="2" fillId="0" borderId="10" xfId="0" applyFont="1" applyBorder="1" applyAlignment="1">
      <alignment horizontal="center" vertical="center"/>
    </xf>
    <xf numFmtId="49" fontId="6" fillId="0" borderId="18"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0" fillId="0" borderId="75" xfId="0" applyBorder="1" applyAlignment="1">
      <alignment horizontal="center" vertical="center"/>
    </xf>
    <xf numFmtId="0" fontId="6" fillId="0" borderId="19" xfId="0" applyFont="1" applyBorder="1" applyAlignment="1">
      <alignment horizontal="center" vertical="center"/>
    </xf>
    <xf numFmtId="0" fontId="0" fillId="0" borderId="21" xfId="0" applyBorder="1" applyAlignment="1">
      <alignment horizontal="center" vertical="center"/>
    </xf>
    <xf numFmtId="38" fontId="2" fillId="0" borderId="72" xfId="49" applyFont="1" applyBorder="1" applyAlignment="1">
      <alignment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26"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6"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distributed" vertical="center" shrinkToFit="1"/>
    </xf>
    <xf numFmtId="0" fontId="2" fillId="0" borderId="13" xfId="0" applyFont="1" applyBorder="1" applyAlignment="1">
      <alignment horizontal="distributed" vertical="center" shrinkToFit="1"/>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63" xfId="0" applyFont="1" applyBorder="1" applyAlignment="1">
      <alignmen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distributed" vertical="center"/>
    </xf>
    <xf numFmtId="0" fontId="2" fillId="0" borderId="20" xfId="0" applyFont="1" applyBorder="1" applyAlignment="1">
      <alignment horizontal="distributed" vertical="center"/>
    </xf>
    <xf numFmtId="0" fontId="2" fillId="0" borderId="18" xfId="0" applyFont="1" applyBorder="1" applyAlignment="1">
      <alignment horizontal="distributed" vertical="center" wrapText="1"/>
    </xf>
    <xf numFmtId="0" fontId="2" fillId="0" borderId="75" xfId="0" applyFont="1" applyBorder="1" applyAlignment="1">
      <alignment horizontal="distributed" vertical="center"/>
    </xf>
    <xf numFmtId="0" fontId="2" fillId="0" borderId="11" xfId="0" applyFont="1" applyBorder="1" applyAlignment="1">
      <alignment horizontal="distributed" vertical="center"/>
    </xf>
    <xf numFmtId="0" fontId="2" fillId="0" borderId="76" xfId="0" applyFont="1" applyBorder="1" applyAlignment="1">
      <alignment horizontal="distributed" vertical="center"/>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16" xfId="0" applyFont="1" applyBorder="1" applyAlignment="1">
      <alignment horizontal="center" vertical="center" wrapText="1" shrinkToFit="1"/>
    </xf>
    <xf numFmtId="0" fontId="2" fillId="0" borderId="13" xfId="0" applyFont="1" applyBorder="1" applyAlignment="1">
      <alignment horizontal="center" vertical="center" shrinkToFit="1"/>
    </xf>
    <xf numFmtId="0" fontId="2" fillId="0" borderId="14" xfId="0" applyFont="1" applyBorder="1" applyAlignment="1">
      <alignment horizontal="distributed" vertical="center"/>
    </xf>
    <xf numFmtId="0" fontId="2" fillId="0" borderId="20" xfId="0" applyFont="1" applyBorder="1" applyAlignment="1">
      <alignment horizontal="distributed" vertical="center"/>
    </xf>
    <xf numFmtId="58"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38" fontId="2" fillId="0" borderId="10" xfId="49" applyFont="1" applyBorder="1" applyAlignment="1">
      <alignment horizontal="center" vertical="center"/>
    </xf>
    <xf numFmtId="0" fontId="3" fillId="0" borderId="1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速報・確定入力_20091025" xfId="63"/>
    <cellStyle name="Followed Hyperlink" xfId="64"/>
    <cellStyle name="良い" xfId="65"/>
  </cellStyles>
  <dxfs count="3">
    <dxf>
      <font>
        <color indexed="9"/>
      </font>
    </dxf>
    <dxf>
      <fill>
        <patternFill>
          <bgColor indexed="45"/>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9525</xdr:rowOff>
    </xdr:from>
    <xdr:to>
      <xdr:col>13</xdr:col>
      <xdr:colOff>9525</xdr:colOff>
      <xdr:row>22</xdr:row>
      <xdr:rowOff>9525</xdr:rowOff>
    </xdr:to>
    <xdr:sp>
      <xdr:nvSpPr>
        <xdr:cNvPr id="1" name="直線コネクタ 2"/>
        <xdr:cNvSpPr>
          <a:spLocks/>
        </xdr:cNvSpPr>
      </xdr:nvSpPr>
      <xdr:spPr>
        <a:xfrm>
          <a:off x="2714625" y="3629025"/>
          <a:ext cx="569595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21</xdr:row>
      <xdr:rowOff>9525</xdr:rowOff>
    </xdr:from>
    <xdr:to>
      <xdr:col>11</xdr:col>
      <xdr:colOff>0</xdr:colOff>
      <xdr:row>24</xdr:row>
      <xdr:rowOff>0</xdr:rowOff>
    </xdr:to>
    <xdr:sp>
      <xdr:nvSpPr>
        <xdr:cNvPr id="1" name="直線コネクタ 2"/>
        <xdr:cNvSpPr>
          <a:spLocks/>
        </xdr:cNvSpPr>
      </xdr:nvSpPr>
      <xdr:spPr>
        <a:xfrm>
          <a:off x="2743200" y="4010025"/>
          <a:ext cx="44672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9525</xdr:rowOff>
    </xdr:from>
    <xdr:to>
      <xdr:col>11</xdr:col>
      <xdr:colOff>0</xdr:colOff>
      <xdr:row>22</xdr:row>
      <xdr:rowOff>0</xdr:rowOff>
    </xdr:to>
    <xdr:sp>
      <xdr:nvSpPr>
        <xdr:cNvPr id="1" name="直線コネクタ 2"/>
        <xdr:cNvSpPr>
          <a:spLocks/>
        </xdr:cNvSpPr>
      </xdr:nvSpPr>
      <xdr:spPr>
        <a:xfrm>
          <a:off x="2743200" y="3629025"/>
          <a:ext cx="44672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11</xdr:col>
      <xdr:colOff>0</xdr:colOff>
      <xdr:row>22</xdr:row>
      <xdr:rowOff>0</xdr:rowOff>
    </xdr:to>
    <xdr:sp>
      <xdr:nvSpPr>
        <xdr:cNvPr id="1" name="直線コネクタ 2"/>
        <xdr:cNvSpPr>
          <a:spLocks/>
        </xdr:cNvSpPr>
      </xdr:nvSpPr>
      <xdr:spPr>
        <a:xfrm>
          <a:off x="2743200" y="3619500"/>
          <a:ext cx="44672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44</xdr:row>
      <xdr:rowOff>0</xdr:rowOff>
    </xdr:from>
    <xdr:to>
      <xdr:col>6</xdr:col>
      <xdr:colOff>0</xdr:colOff>
      <xdr:row>51</xdr:row>
      <xdr:rowOff>0</xdr:rowOff>
    </xdr:to>
    <xdr:sp>
      <xdr:nvSpPr>
        <xdr:cNvPr id="1" name="直線コネクタ 2"/>
        <xdr:cNvSpPr>
          <a:spLocks/>
        </xdr:cNvSpPr>
      </xdr:nvSpPr>
      <xdr:spPr>
        <a:xfrm>
          <a:off x="971550" y="8382000"/>
          <a:ext cx="6124575" cy="133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7;&#32113;&#19968;&#20869;&#23481;&#65288;&#32232;&#38598;&#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317;&#32080;&#26524;&#35519;&#20869;&#23481;&#65288;&#32232;&#38598;&#29992;&#65289;&#27178;&#28317;&#12373;&#124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執行状況"/>
      <sheetName val="（２）①人口"/>
      <sheetName val="②ア名簿登録"/>
      <sheetName val="②イ当日有権"/>
      <sheetName val="（３）①候補者数"/>
      <sheetName val="②立候補"/>
      <sheetName val="（４）①区分図"/>
      <sheetName val="②施設内訳"/>
      <sheetName val="③投票所"/>
      <sheetName val="④投・職・立"/>
      <sheetName val="⑤投従事者"/>
      <sheetName val="（５）①投票数・率"/>
      <sheetName val="②区分別"/>
      <sheetName val="③確定時刻"/>
      <sheetName val="④時間別"/>
      <sheetName val="⑤区別"/>
      <sheetName val="⑤区別作業用"/>
      <sheetName val="⑥代理・点字"/>
      <sheetName val="⑦ア年代別（知事）"/>
      <sheetName val="⑦イ年代別（県議）"/>
      <sheetName val="⑦ウ年代別（市議）"/>
      <sheetName val="（６）①②期投票所、施設名"/>
      <sheetName val="③期投・職・立"/>
      <sheetName val="④⑤⑧期・不割合、事由別、受理"/>
      <sheetName val="⑥期時間別"/>
      <sheetName val="⑦不状況"/>
      <sheetName val="⑨施設別"/>
      <sheetName val="（１）有効・無効内訳"/>
      <sheetName val="（２）①時得票（知事）"/>
      <sheetName val="②時得票（県議）"/>
      <sheetName val="③時得票（市議）"/>
      <sheetName val="（３）法定得票"/>
      <sheetName val="（４）（５）党男女当選、党新現元当選"/>
      <sheetName val="（６）党得票数・率"/>
      <sheetName val="（７）年齢別"/>
      <sheetName val="（８）（９）開管、開票所"/>
      <sheetName val="（１０）（１２）開従事者、参観"/>
      <sheetName val="（１１）開立"/>
      <sheetName val="（１）①ポス掲数"/>
      <sheetName val="②ポス掲一覧"/>
      <sheetName val="（２）①②演説会数、使用数"/>
      <sheetName val="（３）①②公報種類、折込"/>
      <sheetName val="③補完"/>
      <sheetName val="（４）支出制限額"/>
      <sheetName val="（５）公費負担"/>
      <sheetName val="啓発"/>
      <sheetName val="任期"/>
      <sheetName val="組織図"/>
    </sheetNames>
    <sheetDataSet>
      <sheetData sheetId="3">
        <row r="5">
          <cell r="C5">
            <v>166428</v>
          </cell>
          <cell r="D5">
            <v>171740</v>
          </cell>
          <cell r="E5">
            <v>338168</v>
          </cell>
        </row>
        <row r="7">
          <cell r="C7">
            <v>165093</v>
          </cell>
          <cell r="D7">
            <v>170547</v>
          </cell>
          <cell r="E7">
            <v>335640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有効・無効内訳"/>
      <sheetName val="（２）①時得票（知事）"/>
      <sheetName val="②時得票（県議）"/>
      <sheetName val="③時得票（市議）"/>
      <sheetName val="（３）法定得票"/>
      <sheetName val="（４）（５）党男女当選、党新現元当選"/>
      <sheetName val="（６）党得票数・率"/>
      <sheetName val="（７）年齢別"/>
      <sheetName val="（８）（９）開管、開票所"/>
      <sheetName val="（１０）（１２）開従事者、参観"/>
      <sheetName val="（１１）開立"/>
      <sheetName val="（５）H23公費負担"/>
      <sheetName val="啓発"/>
      <sheetName val="啓発(H23)"/>
    </sheetNames>
    <sheetDataSet>
      <sheetData sheetId="0">
        <row r="7">
          <cell r="D7">
            <v>129797</v>
          </cell>
          <cell r="E7">
            <v>131958</v>
          </cell>
          <cell r="F7">
            <v>128207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F67"/>
  <sheetViews>
    <sheetView tabSelected="1" zoomScalePageLayoutView="0" workbookViewId="0" topLeftCell="A1">
      <selection activeCell="A57" sqref="A57"/>
    </sheetView>
  </sheetViews>
  <sheetFormatPr defaultColWidth="9.00390625" defaultRowHeight="18.75" customHeight="1"/>
  <cols>
    <col min="1" max="1" width="24.875" style="0" customWidth="1"/>
  </cols>
  <sheetData>
    <row r="1" spans="1:5" ht="18.75" customHeight="1">
      <c r="A1" s="394" t="s">
        <v>2517</v>
      </c>
      <c r="B1" s="395"/>
      <c r="C1" s="395"/>
      <c r="D1" s="395"/>
      <c r="E1" s="395"/>
    </row>
    <row r="3" spans="1:5" ht="18.75" customHeight="1">
      <c r="A3" s="396" t="s">
        <v>2491</v>
      </c>
      <c r="B3" s="395"/>
      <c r="C3" s="395"/>
      <c r="D3" s="395"/>
      <c r="E3" s="395"/>
    </row>
    <row r="4" ht="18.75" customHeight="1">
      <c r="A4" s="381"/>
    </row>
    <row r="5" ht="19.5" customHeight="1">
      <c r="A5" s="387" t="s">
        <v>2518</v>
      </c>
    </row>
    <row r="6" ht="19.5" customHeight="1">
      <c r="A6" s="382"/>
    </row>
    <row r="7" spans="1:6" ht="19.5" customHeight="1">
      <c r="A7" s="388" t="s">
        <v>2492</v>
      </c>
      <c r="B7" s="390"/>
      <c r="C7" s="390"/>
      <c r="D7" s="390"/>
      <c r="E7" s="390"/>
      <c r="F7" s="390"/>
    </row>
    <row r="8" spans="1:6" ht="19.5" customHeight="1">
      <c r="A8" s="393" t="s">
        <v>2493</v>
      </c>
      <c r="B8" s="393"/>
      <c r="C8" s="393"/>
      <c r="D8" s="393"/>
      <c r="E8" s="390"/>
      <c r="F8" s="390"/>
    </row>
    <row r="9" spans="1:6" ht="19.5" customHeight="1">
      <c r="A9" s="387" t="s">
        <v>2546</v>
      </c>
      <c r="B9" s="390"/>
      <c r="C9" s="390"/>
      <c r="D9" s="390"/>
      <c r="E9" s="390"/>
      <c r="F9" s="390"/>
    </row>
    <row r="10" spans="1:6" ht="19.5" customHeight="1">
      <c r="A10" s="387" t="s">
        <v>2547</v>
      </c>
      <c r="B10" s="390"/>
      <c r="C10" s="390"/>
      <c r="D10" s="390"/>
      <c r="E10" s="390"/>
      <c r="F10" s="390"/>
    </row>
    <row r="11" spans="1:6" ht="19.5" customHeight="1">
      <c r="A11" s="387" t="s">
        <v>2548</v>
      </c>
      <c r="B11" s="390"/>
      <c r="C11" s="390"/>
      <c r="D11" s="390"/>
      <c r="E11" s="390"/>
      <c r="F11" s="390"/>
    </row>
    <row r="12" spans="1:6" ht="19.5" customHeight="1">
      <c r="A12" s="388" t="s">
        <v>2494</v>
      </c>
      <c r="B12" s="390"/>
      <c r="C12" s="390"/>
      <c r="D12" s="390"/>
      <c r="E12" s="390"/>
      <c r="F12" s="390"/>
    </row>
    <row r="13" spans="1:6" ht="19.5" customHeight="1">
      <c r="A13" s="387" t="s">
        <v>2549</v>
      </c>
      <c r="B13" s="387"/>
      <c r="C13" s="387"/>
      <c r="D13" s="387"/>
      <c r="E13" s="387"/>
      <c r="F13" s="390"/>
    </row>
    <row r="14" spans="1:6" ht="19.5" customHeight="1">
      <c r="A14" s="387" t="s">
        <v>2550</v>
      </c>
      <c r="B14" s="390"/>
      <c r="C14" s="390"/>
      <c r="D14" s="390"/>
      <c r="E14" s="390"/>
      <c r="F14" s="390"/>
    </row>
    <row r="15" spans="1:6" ht="19.5" customHeight="1">
      <c r="A15" s="387" t="s">
        <v>2551</v>
      </c>
      <c r="B15" s="389"/>
      <c r="C15" s="390"/>
      <c r="D15" s="390"/>
      <c r="E15" s="390"/>
      <c r="F15" s="390"/>
    </row>
    <row r="16" spans="1:6" ht="19.5" customHeight="1">
      <c r="A16" s="388" t="s">
        <v>2495</v>
      </c>
      <c r="B16" s="390"/>
      <c r="C16" s="390"/>
      <c r="D16" s="390"/>
      <c r="E16" s="390"/>
      <c r="F16" s="390"/>
    </row>
    <row r="17" spans="1:6" ht="19.5" customHeight="1">
      <c r="A17" s="387" t="s">
        <v>2552</v>
      </c>
      <c r="B17" s="387"/>
      <c r="C17" s="390"/>
      <c r="D17" s="390"/>
      <c r="E17" s="390"/>
      <c r="F17" s="390"/>
    </row>
    <row r="18" spans="1:6" ht="19.5" customHeight="1">
      <c r="A18" s="387" t="s">
        <v>2553</v>
      </c>
      <c r="B18" s="390"/>
      <c r="C18" s="390"/>
      <c r="D18" s="390"/>
      <c r="E18" s="390"/>
      <c r="F18" s="390"/>
    </row>
    <row r="19" spans="1:6" ht="19.5" customHeight="1">
      <c r="A19" s="388" t="s">
        <v>2496</v>
      </c>
      <c r="B19" s="390"/>
      <c r="C19" s="390"/>
      <c r="D19" s="390"/>
      <c r="E19" s="390"/>
      <c r="F19" s="390"/>
    </row>
    <row r="20" spans="1:6" ht="19.5" customHeight="1">
      <c r="A20" s="387" t="s">
        <v>2554</v>
      </c>
      <c r="B20" s="387"/>
      <c r="C20" s="390"/>
      <c r="D20" s="390"/>
      <c r="E20" s="390"/>
      <c r="F20" s="390"/>
    </row>
    <row r="21" spans="1:6" ht="19.5" customHeight="1">
      <c r="A21" s="387" t="s">
        <v>2555</v>
      </c>
      <c r="B21" s="387"/>
      <c r="C21" s="390"/>
      <c r="D21" s="390"/>
      <c r="E21" s="390"/>
      <c r="F21" s="390"/>
    </row>
    <row r="22" spans="1:6" ht="19.5" customHeight="1">
      <c r="A22" s="387" t="s">
        <v>2556</v>
      </c>
      <c r="B22" s="387"/>
      <c r="C22" s="390"/>
      <c r="D22" s="390"/>
      <c r="E22" s="390"/>
      <c r="F22" s="390"/>
    </row>
    <row r="23" spans="1:6" ht="19.5" customHeight="1">
      <c r="A23" s="387" t="s">
        <v>2557</v>
      </c>
      <c r="B23" s="387"/>
      <c r="C23" s="390"/>
      <c r="D23" s="390"/>
      <c r="E23" s="390"/>
      <c r="F23" s="390"/>
    </row>
    <row r="24" spans="1:6" ht="19.5" customHeight="1">
      <c r="A24" s="387" t="s">
        <v>2558</v>
      </c>
      <c r="B24" s="387"/>
      <c r="C24" s="390"/>
      <c r="D24" s="390"/>
      <c r="E24" s="390"/>
      <c r="F24" s="390"/>
    </row>
    <row r="25" spans="1:6" ht="19.5" customHeight="1">
      <c r="A25" s="387" t="s">
        <v>2559</v>
      </c>
      <c r="B25" s="387"/>
      <c r="C25" s="390"/>
      <c r="D25" s="390"/>
      <c r="E25" s="390"/>
      <c r="F25" s="390"/>
    </row>
    <row r="26" spans="1:6" ht="19.5" customHeight="1">
      <c r="A26" s="391" t="s">
        <v>2519</v>
      </c>
      <c r="B26" s="392"/>
      <c r="C26" s="392"/>
      <c r="D26" s="390"/>
      <c r="E26" s="390"/>
      <c r="F26" s="390"/>
    </row>
    <row r="27" spans="1:6" ht="19.5" customHeight="1">
      <c r="A27" s="387" t="s">
        <v>2560</v>
      </c>
      <c r="B27" s="387"/>
      <c r="C27" s="390"/>
      <c r="D27" s="390"/>
      <c r="E27" s="390"/>
      <c r="F27" s="390"/>
    </row>
    <row r="28" spans="1:6" ht="19.5" customHeight="1">
      <c r="A28" s="387" t="s">
        <v>2561</v>
      </c>
      <c r="B28" s="387"/>
      <c r="C28" s="390"/>
      <c r="D28" s="390"/>
      <c r="E28" s="390"/>
      <c r="F28" s="390"/>
    </row>
    <row r="29" spans="1:6" ht="19.5" customHeight="1">
      <c r="A29" s="387" t="s">
        <v>2562</v>
      </c>
      <c r="B29" s="387"/>
      <c r="C29" s="390"/>
      <c r="D29" s="390"/>
      <c r="E29" s="390"/>
      <c r="F29" s="390"/>
    </row>
    <row r="30" spans="1:6" ht="19.5" customHeight="1">
      <c r="A30" s="391" t="s">
        <v>2497</v>
      </c>
      <c r="B30" s="392"/>
      <c r="C30" s="390"/>
      <c r="D30" s="390"/>
      <c r="E30" s="390"/>
      <c r="F30" s="390"/>
    </row>
    <row r="31" spans="1:6" ht="19.5" customHeight="1">
      <c r="A31" s="387" t="s">
        <v>2563</v>
      </c>
      <c r="B31" s="387"/>
      <c r="C31" s="387"/>
      <c r="D31" s="387"/>
      <c r="E31" s="387"/>
      <c r="F31" s="387"/>
    </row>
    <row r="32" spans="1:6" ht="19.5" customHeight="1">
      <c r="A32" s="387" t="s">
        <v>2564</v>
      </c>
      <c r="B32" s="387"/>
      <c r="C32" s="387"/>
      <c r="D32" s="387"/>
      <c r="E32" s="387"/>
      <c r="F32" s="387"/>
    </row>
    <row r="33" spans="1:6" ht="19.5" customHeight="1">
      <c r="A33" s="387" t="s">
        <v>2565</v>
      </c>
      <c r="B33" s="387"/>
      <c r="C33" s="387"/>
      <c r="D33" s="387"/>
      <c r="E33" s="387"/>
      <c r="F33" s="387"/>
    </row>
    <row r="34" spans="1:6" ht="19.5" customHeight="1">
      <c r="A34" s="387" t="s">
        <v>2566</v>
      </c>
      <c r="B34" s="387"/>
      <c r="C34" s="387"/>
      <c r="D34" s="387"/>
      <c r="E34" s="387"/>
      <c r="F34" s="387"/>
    </row>
    <row r="35" spans="1:6" ht="19.5" customHeight="1">
      <c r="A35" s="387" t="s">
        <v>2567</v>
      </c>
      <c r="B35" s="387"/>
      <c r="C35" s="387"/>
      <c r="D35" s="387"/>
      <c r="E35" s="387"/>
      <c r="F35" s="387"/>
    </row>
    <row r="36" spans="1:6" ht="19.5" customHeight="1">
      <c r="A36" s="387" t="s">
        <v>2568</v>
      </c>
      <c r="B36" s="387"/>
      <c r="C36" s="387"/>
      <c r="D36" s="387"/>
      <c r="E36" s="387"/>
      <c r="F36" s="387"/>
    </row>
    <row r="37" spans="1:6" ht="19.5" customHeight="1">
      <c r="A37" s="387" t="s">
        <v>2569</v>
      </c>
      <c r="B37" s="387"/>
      <c r="C37" s="387"/>
      <c r="D37" s="387"/>
      <c r="E37" s="387"/>
      <c r="F37" s="387"/>
    </row>
    <row r="38" spans="1:6" ht="19.5" customHeight="1">
      <c r="A38" s="387" t="s">
        <v>2570</v>
      </c>
      <c r="B38" s="387"/>
      <c r="C38" s="387"/>
      <c r="D38" s="387"/>
      <c r="E38" s="387"/>
      <c r="F38" s="387"/>
    </row>
    <row r="39" spans="1:6" ht="19.5" customHeight="1">
      <c r="A39" s="388"/>
      <c r="B39" s="390"/>
      <c r="C39" s="390"/>
      <c r="D39" s="390"/>
      <c r="E39" s="390"/>
      <c r="F39" s="390"/>
    </row>
    <row r="40" spans="1:6" ht="19.5" customHeight="1">
      <c r="A40" s="388" t="s">
        <v>2498</v>
      </c>
      <c r="B40" s="390"/>
      <c r="C40" s="390"/>
      <c r="D40" s="390"/>
      <c r="E40" s="390"/>
      <c r="F40" s="390"/>
    </row>
    <row r="41" spans="1:6" ht="19.5" customHeight="1">
      <c r="A41" s="387" t="s">
        <v>2571</v>
      </c>
      <c r="B41" s="387"/>
      <c r="C41" s="390"/>
      <c r="D41" s="390"/>
      <c r="E41" s="390"/>
      <c r="F41" s="390"/>
    </row>
    <row r="42" spans="1:6" ht="19.5" customHeight="1">
      <c r="A42" s="391" t="s">
        <v>2499</v>
      </c>
      <c r="B42" s="392"/>
      <c r="C42" s="390"/>
      <c r="D42" s="390"/>
      <c r="E42" s="390"/>
      <c r="F42" s="390"/>
    </row>
    <row r="43" spans="1:6" ht="19.5" customHeight="1">
      <c r="A43" s="387" t="s">
        <v>2546</v>
      </c>
      <c r="B43" s="387"/>
      <c r="C43" s="387"/>
      <c r="D43" s="390"/>
      <c r="E43" s="390"/>
      <c r="F43" s="390"/>
    </row>
    <row r="44" spans="1:6" ht="19.5" customHeight="1">
      <c r="A44" s="387" t="s">
        <v>2547</v>
      </c>
      <c r="B44" s="387"/>
      <c r="C44" s="387"/>
      <c r="D44" s="390"/>
      <c r="E44" s="390"/>
      <c r="F44" s="390"/>
    </row>
    <row r="45" spans="1:6" ht="19.5" customHeight="1">
      <c r="A45" s="387" t="s">
        <v>2548</v>
      </c>
      <c r="B45" s="387"/>
      <c r="C45" s="387"/>
      <c r="D45" s="390"/>
      <c r="E45" s="390"/>
      <c r="F45" s="390"/>
    </row>
    <row r="46" spans="1:6" ht="19.5" customHeight="1">
      <c r="A46" s="387" t="s">
        <v>2572</v>
      </c>
      <c r="B46" s="387"/>
      <c r="C46" s="387"/>
      <c r="D46" s="390"/>
      <c r="E46" s="390"/>
      <c r="F46" s="390"/>
    </row>
    <row r="47" spans="1:6" ht="19.5" customHeight="1">
      <c r="A47" s="387" t="s">
        <v>2573</v>
      </c>
      <c r="B47" s="387"/>
      <c r="C47" s="387"/>
      <c r="D47" s="390"/>
      <c r="E47" s="390"/>
      <c r="F47" s="390"/>
    </row>
    <row r="48" spans="1:6" ht="19.5" customHeight="1">
      <c r="A48" s="387" t="s">
        <v>2574</v>
      </c>
      <c r="B48" s="387"/>
      <c r="C48" s="387"/>
      <c r="D48" s="390"/>
      <c r="E48" s="390"/>
      <c r="F48" s="390"/>
    </row>
    <row r="49" spans="1:6" ht="19.5" customHeight="1">
      <c r="A49" s="387" t="s">
        <v>2575</v>
      </c>
      <c r="B49" s="387"/>
      <c r="C49" s="387"/>
      <c r="D49" s="390"/>
      <c r="E49" s="390"/>
      <c r="F49" s="390"/>
    </row>
    <row r="50" spans="1:6" ht="19.5" customHeight="1">
      <c r="A50" s="387" t="s">
        <v>2576</v>
      </c>
      <c r="B50" s="387"/>
      <c r="C50" s="387"/>
      <c r="D50" s="390"/>
      <c r="E50" s="390"/>
      <c r="F50" s="390"/>
    </row>
    <row r="51" spans="1:6" ht="19.5" customHeight="1">
      <c r="A51" s="387" t="s">
        <v>2577</v>
      </c>
      <c r="B51" s="387"/>
      <c r="C51" s="387"/>
      <c r="D51" s="390"/>
      <c r="E51" s="390"/>
      <c r="F51" s="390"/>
    </row>
    <row r="52" spans="1:6" ht="19.5" customHeight="1">
      <c r="A52" s="387" t="s">
        <v>2578</v>
      </c>
      <c r="B52" s="387"/>
      <c r="C52" s="387"/>
      <c r="D52" s="390"/>
      <c r="E52" s="390"/>
      <c r="F52" s="390"/>
    </row>
    <row r="53" spans="1:6" ht="19.5" customHeight="1">
      <c r="A53" s="388"/>
      <c r="B53" s="390"/>
      <c r="C53" s="390"/>
      <c r="D53" s="390"/>
      <c r="E53" s="390"/>
      <c r="F53" s="390"/>
    </row>
    <row r="54" spans="1:6" ht="19.5" customHeight="1">
      <c r="A54" s="388" t="s">
        <v>2500</v>
      </c>
      <c r="B54" s="390"/>
      <c r="C54" s="390"/>
      <c r="D54" s="390"/>
      <c r="E54" s="390"/>
      <c r="F54" s="390"/>
    </row>
    <row r="55" spans="1:6" ht="19.5" customHeight="1">
      <c r="A55" s="388" t="s">
        <v>2501</v>
      </c>
      <c r="B55" s="390"/>
      <c r="C55" s="390"/>
      <c r="D55" s="390"/>
      <c r="E55" s="390"/>
      <c r="F55" s="390"/>
    </row>
    <row r="56" spans="1:6" ht="19.5" customHeight="1">
      <c r="A56" s="387" t="s">
        <v>2579</v>
      </c>
      <c r="B56" s="387"/>
      <c r="C56" s="390"/>
      <c r="D56" s="390"/>
      <c r="E56" s="390"/>
      <c r="F56" s="390"/>
    </row>
    <row r="57" spans="1:6" ht="19.5" customHeight="1">
      <c r="A57" s="387" t="s">
        <v>2580</v>
      </c>
      <c r="B57" s="387"/>
      <c r="C57" s="390"/>
      <c r="D57" s="390"/>
      <c r="E57" s="390"/>
      <c r="F57" s="390"/>
    </row>
    <row r="58" spans="1:6" ht="19.5" customHeight="1">
      <c r="A58" s="391" t="s">
        <v>2502</v>
      </c>
      <c r="B58" s="392"/>
      <c r="C58" s="390"/>
      <c r="D58" s="390"/>
      <c r="E58" s="390"/>
      <c r="F58" s="390"/>
    </row>
    <row r="59" spans="1:6" ht="19.5" customHeight="1">
      <c r="A59" s="387" t="s">
        <v>2581</v>
      </c>
      <c r="B59" s="390"/>
      <c r="C59" s="390"/>
      <c r="D59" s="390"/>
      <c r="E59" s="390"/>
      <c r="F59" s="390"/>
    </row>
    <row r="60" spans="1:6" ht="19.5" customHeight="1">
      <c r="A60" s="387" t="s">
        <v>2582</v>
      </c>
      <c r="B60" s="390"/>
      <c r="C60" s="390"/>
      <c r="D60" s="390"/>
      <c r="E60" s="390"/>
      <c r="F60" s="390"/>
    </row>
    <row r="61" spans="1:6" ht="19.5" customHeight="1">
      <c r="A61" s="388" t="s">
        <v>2503</v>
      </c>
      <c r="B61" s="390"/>
      <c r="C61" s="390"/>
      <c r="D61" s="390"/>
      <c r="E61" s="390"/>
      <c r="F61" s="390"/>
    </row>
    <row r="62" spans="1:6" ht="19.5" customHeight="1">
      <c r="A62" s="387" t="s">
        <v>2583</v>
      </c>
      <c r="B62" s="387"/>
      <c r="C62" s="387"/>
      <c r="D62" s="387"/>
      <c r="E62" s="387"/>
      <c r="F62" s="390"/>
    </row>
    <row r="63" spans="1:6" ht="19.5" customHeight="1">
      <c r="A63" s="387" t="s">
        <v>2584</v>
      </c>
      <c r="B63" s="387"/>
      <c r="C63" s="387"/>
      <c r="D63" s="387"/>
      <c r="E63" s="387"/>
      <c r="F63" s="390"/>
    </row>
    <row r="64" spans="1:6" ht="19.5" customHeight="1">
      <c r="A64" s="387" t="s">
        <v>2540</v>
      </c>
      <c r="B64" s="387"/>
      <c r="C64" s="387"/>
      <c r="D64" s="387"/>
      <c r="E64" s="387"/>
      <c r="F64" s="390"/>
    </row>
    <row r="65" spans="1:6" ht="19.5" customHeight="1">
      <c r="A65" s="387" t="s">
        <v>2585</v>
      </c>
      <c r="B65" s="387"/>
      <c r="C65" s="387"/>
      <c r="D65" s="387"/>
      <c r="E65" s="387"/>
      <c r="F65" s="390"/>
    </row>
    <row r="66" spans="1:5" ht="18.75" customHeight="1">
      <c r="A66" s="387"/>
      <c r="B66" s="387"/>
      <c r="C66" s="387"/>
      <c r="D66" s="387"/>
      <c r="E66" s="387"/>
    </row>
    <row r="67" ht="18.75" customHeight="1">
      <c r="A67" s="381"/>
    </row>
  </sheetData>
  <sheetProtection/>
  <mergeCells count="7">
    <mergeCell ref="A58:B58"/>
    <mergeCell ref="A8:D8"/>
    <mergeCell ref="A1:E1"/>
    <mergeCell ref="A3:E3"/>
    <mergeCell ref="A42:B42"/>
    <mergeCell ref="A26:C26"/>
    <mergeCell ref="A30:B30"/>
  </mergeCells>
  <hyperlinks>
    <hyperlink ref="A5" location="'１選挙期日等'!A1" tooltip="１　選挙期日等" display="１　選挙期日等"/>
    <hyperlink ref="A9" location="'２（１）執行状況'!A1:A23" tooltip="①神奈川県知事選挙" display="　　①神奈川県知事選挙"/>
    <hyperlink ref="A10" location="'２（１）執行状況'!A25:A45" tooltip="②神奈川県議会議員選挙" display="　　②神奈川県議会議員選挙"/>
    <hyperlink ref="A11" location="'２（１）執行状況'!A47:A69" tooltip="③藤沢市議会議員選挙" display="　　③藤沢市議会議員選挙"/>
    <hyperlink ref="A13:D13" location="'（２）①人口'!A1" display="　　①人口（平成２７年４月１日現在　藤沢市「人口と世帯数」調査より）"/>
    <hyperlink ref="A15" location="'（３）①候補者数'!A1" tooltip="（３）候補者数及び定数" display="（３）候補者数及び定数"/>
    <hyperlink ref="A17:B17" location="'（４）①施設内訳'!A1" tooltip="①投票所として使用した施設の内訳" display="　　①投票所として使用した施設の内訳"/>
    <hyperlink ref="A18" location="②投票所!A1" tooltip="②投票所一覧表" display="　　②投票所一覧表"/>
    <hyperlink ref="A20" location="'（５）①投票者数・投票率'!A1" display="　　①男女別投票数及び投票率"/>
    <hyperlink ref="A21" location="②投票区分別!A1" tooltip="②投票区分別投票者数" display="　　②投票区分別投票者数"/>
    <hyperlink ref="A22" location="③投票確定時刻!A1" tooltip="③投票確定時刻" display="　　③投票確定時刻"/>
    <hyperlink ref="A23:B23" location="④時間別!A1" tooltip="④時間別累計投票者数及び投票率" display="　　④時間別累計投票者数及び投票率"/>
    <hyperlink ref="A24:B24" location="⑤投票区別!A1" tooltip="⑤投票区別投票者数及び投票率" display="　　⑤投票区別投票者数及び投票率"/>
    <hyperlink ref="A25" location="⑥代理・点字!A1" display="　　⑥代理投票及び点字投票等"/>
    <hyperlink ref="A27" location="'⑦ア年代別（知事）'!A1" tooltip="ア　神奈川県知事選挙" display="　　　ア　神奈川県知事選挙"/>
    <hyperlink ref="A28" location="'⑦イ年代別（県議）'!A1" display="　　　イ　神奈川県議会議員選挙"/>
    <hyperlink ref="A29" location="'⑦ウ年代別（市議）'!A1" display="　　　ウ　藤沢市議会議員選挙"/>
    <hyperlink ref="A31" location="'（６）①②期投票所、施設名'!A1" tooltip="①市内の期日前投票所" display="　　①市内の期日前投票所"/>
    <hyperlink ref="A32" location="'（６）①②期投票所、施設名'!A13" display="　　②市内の不在者投票指定施設"/>
    <hyperlink ref="A33:D33" location="'③④期・不割合、事由別'!A1" display="　　③有権者数及び投票総数に対する期日前投票及び不在者投票の割合"/>
    <hyperlink ref="A34:C34" location="'③④期・不割合、事由別'!A1" display="　　④期日前投票及び不在者投票の投票種類別・事由別内訳"/>
    <hyperlink ref="A35" location="⑤期日前時間別!A1" display="　　⑤期日前投票時間別投票状況"/>
    <hyperlink ref="A36:C36" location="⑥不在者状況!A1" display="　　⑥不在者投票の投票方法・不在者投票管理者別の内訳"/>
    <hyperlink ref="A37" location="'⑦不在者受理 '!A1" display="　　⑦不在者投票の受理・不受理"/>
    <hyperlink ref="A38:B38" location="⑧施設別不在者!A1" display="　　⑧指定施設別不在者投票　投票状況"/>
    <hyperlink ref="A41" location="'３（１）有効・無効内訳'!A1" display="（１）有効投票・無効投票の内訳"/>
    <hyperlink ref="A43" location="'（２）①時間別得票（知事）'!A1" tooltip="①神奈川県知事選挙" display="　　①神奈川県知事選挙"/>
    <hyperlink ref="A44" location="'②時間別得票（県議）'!A1" display="　　②神奈川県議会議員選挙"/>
    <hyperlink ref="A45" location="'③時間別（市議）'!A1" tooltip="③藤沢市議会議員選挙" display="　　③藤沢市議会議員選挙"/>
    <hyperlink ref="A46" location="'（３）法定得票'!A1" display="（３）法定得票数及び供託金没収点"/>
    <hyperlink ref="A47:B47" location="'（４）（５）党男女当選、党新現元当選'!A1" display="（４）党派別・男女別候補者数及び当選者数"/>
    <hyperlink ref="A48:B48" location="'（４）（５）党男女当選、党新現元当選'!A28" display="（５）党派別・新現元別候補者数及び当選者数"/>
    <hyperlink ref="A48:C48" location="'（４）（５）党男女当選、党新現元当選'!A28:A55" tooltip="（５）党派別・新現元別候補者数及び当選者数" display="（５）党派別・新現元別候補者数及び当選者数"/>
    <hyperlink ref="A32:B32" location="'（６）①②期投票所、施設名'!A13:A66" tooltip="②市内の不在者投票指定施設" display="　　②市内の不在者投票指定施設"/>
    <hyperlink ref="A34:D34" location="'③④期・不割合、事由別'!A12:A40" display="　　④期日前投票及び不在者投票の投票種類別・事由別内訳"/>
    <hyperlink ref="A49" location="'（６）党得票数・率'!A1" display="（６）党派別得票数及び得票率"/>
    <hyperlink ref="A50" location="'（７）年齢別'!A1" tooltip="（７）年齢別候補者数" display="（７）年齢別候補者数"/>
    <hyperlink ref="A51" location="'（８）開票所'!A1" tooltip="（８）開票所" display="（８）開票所"/>
    <hyperlink ref="A52" location="'（９）参観人数'!A1" tooltip="（９）開票参観人数" display="（９）開票参観人数"/>
    <hyperlink ref="A56" location="'４（１）①ポス掲数'!A1" tooltip="①設置総数" display="　　①設置総数"/>
    <hyperlink ref="A57:B57" location="②ポス掲一覧!A1" tooltip="②ポスター掲示場設置場所一覧表" display="　　②ポスター掲示場設置場所一覧表"/>
    <hyperlink ref="A59" location="'（２）①②演説会数、使用数'!A1" tooltip="①会場数" display="　　①会場数"/>
    <hyperlink ref="A60" location="'（２）①②演説会数、使用数'!A17:A55" tooltip="②会場使用度数" display="　　②会場使用度数"/>
    <hyperlink ref="A62" location="'（３）①②公報種類、折込'!A1" tooltip="①選挙公報の種類" display="　　①選挙公報の種類"/>
    <hyperlink ref="A63" location="'（３）①②公報種類、折込'!A10:A21" tooltip="②選挙公報の新聞折込" display="　　②選挙公報の新聞折込"/>
    <hyperlink ref="A64:D64" location="③補完!A1" display="　　③新聞を定期購読していない方への補完措置（保管施設・内訳）"/>
    <hyperlink ref="A65" location="'（４）支出制限額'!A1" display="（４）選挙運動費用支出制限額"/>
    <hyperlink ref="A14" location="②有権者数!A1" tooltip="②有権者数" display="　　②有権者数"/>
    <hyperlink ref="A13:E13" location="'（２）①人口'!A1" tooltip="①人口（平成２７年４月１日現在　藤沢市「人口と世帯数」調査より）" display="　　①人口（平成２７年４月１日現在　藤沢市「人口と世帯数」調査より）"/>
    <hyperlink ref="A20:B20" location="'（５）①投票者数・投票率'!A1" tooltip="①男女別投票数及び投票率" display="　　①男女別投票数及び投票率"/>
    <hyperlink ref="A25:B25" location="⑥代理・点字!A1" tooltip="⑥代理投票及び点字投票等" display="　　⑥代理投票及び点字投票等"/>
    <hyperlink ref="A28:B28" location="'⑦イ年代別（県議）'!A1" tooltip="イ　神奈川県議会議員選挙" display="　　　イ　神奈川県議会議員選挙"/>
    <hyperlink ref="A29:B29" location="'⑦ウ年代別（市議）'!A1" tooltip="ウ　藤沢市議会議員選挙" display="　　　ウ　藤沢市議会議員選挙"/>
    <hyperlink ref="A33:F33" location="'③④期・不割合、事由別'!A1" tooltip="③有権者数及び投票総数に対する期日前投票及び不在者投票の割合" display="　　③有権者数及び投票総数に対する期日前投票及び不在者投票の割合"/>
    <hyperlink ref="A34:E34" location="'③④期・不割合、事由別'!A12:A40" tooltip="④期日前投票及び不在者投票の投票種類別・事由別内訳" display="　　④期日前投票及び不在者投票の投票種類別・事由別内訳"/>
    <hyperlink ref="A35:B35" location="⑤期日前時間別!A1" tooltip="⑤期日前投票時間別投票状況" display="　　⑤期日前投票時間別投票状況"/>
    <hyperlink ref="A36:D36" location="⑥不在者状況!A1" tooltip="⑥不在者投票の投票方法・不在者投票管理者別の内訳" display="　　⑥不在者投票の投票方法・不在者投票管理者別の内訳"/>
    <hyperlink ref="A37:B37" location="'⑦不在者受理 '!A1" tooltip="⑦不在者投票の受理・不受理" display="　　⑦不在者投票の受理・不受理"/>
    <hyperlink ref="A38:C38" location="⑧施設別不在者!A1" tooltip="⑧指定施設別不在者投票　投票状況" display="　　⑧指定施設別不在者投票　投票状況"/>
    <hyperlink ref="A41:B41" location="'３（１）有効・無効内訳'!A1" tooltip="（１）有効投票・無効投票の内訳" display="（１）有効投票・無効投票の内訳"/>
    <hyperlink ref="A44:B44" location="'②時間別得票（県議）'!A1" tooltip="②神奈川県議会議員選挙" display="　　②神奈川県議会議員選挙"/>
    <hyperlink ref="A46:B46" location="'（３）法定得票'!A1" tooltip="（３）法定得票数及び供託金没収点" display="（３）法定得票数及び供託金没収点"/>
    <hyperlink ref="A47:C47" location="'（４）（５）党男女当選、党新現元当選'!A1" tooltip="（４）党派別・男女別候補者数及び当選者数" display="（４）党派別・男女別候補者数及び当選者数"/>
    <hyperlink ref="A49:B49" location="'（６）党得票数・率'!A1" tooltip="（６）党派別得票数及び得票率" display="（６）党派別得票数及び得票率"/>
    <hyperlink ref="A64:E64" location="③補完!A1" tooltip="③新聞を定期購読していない方への補完措置（保管施設・内訳）" display="　　③新聞を定期購読していない方への補完措置（保管施設・内訳）"/>
    <hyperlink ref="A65:B65" location="'（４）支出制限額'!A1" tooltip="（４）選挙運動費用支出制限額" display="（４）選挙運動費用支出制限額"/>
  </hyperlinks>
  <printOptions/>
  <pageMargins left="0.7" right="0.7" top="0.75" bottom="0.75" header="0.3" footer="0.3"/>
  <pageSetup horizontalDpi="600" verticalDpi="600" orientation="portrait" paperSize="9" r:id="rId1"/>
  <rowBreaks count="1" manualBreakCount="1">
    <brk id="39" max="255" man="1"/>
  </rowBreaks>
</worksheet>
</file>

<file path=xl/worksheets/sheet10.xml><?xml version="1.0" encoding="utf-8"?>
<worksheet xmlns="http://schemas.openxmlformats.org/spreadsheetml/2006/main" xmlns:r="http://schemas.openxmlformats.org/officeDocument/2006/relationships">
  <sheetPr>
    <tabColor rgb="FF00B0F0"/>
  </sheetPr>
  <dimension ref="B1:F22"/>
  <sheetViews>
    <sheetView zoomScalePageLayoutView="0" workbookViewId="0" topLeftCell="A1">
      <selection activeCell="A1" sqref="A1"/>
    </sheetView>
  </sheetViews>
  <sheetFormatPr defaultColWidth="9.00390625" defaultRowHeight="13.5"/>
  <cols>
    <col min="1" max="1" width="3.125" style="0" customWidth="1"/>
    <col min="2" max="2" width="7.50390625" style="22" customWidth="1"/>
    <col min="3" max="5" width="12.625" style="22" customWidth="1"/>
    <col min="6" max="6" width="12.625" style="0" customWidth="1"/>
  </cols>
  <sheetData>
    <row r="1" ht="13.5">
      <c r="B1" s="22" t="s">
        <v>332</v>
      </c>
    </row>
    <row r="3" ht="13.5">
      <c r="B3" s="22" t="s">
        <v>1541</v>
      </c>
    </row>
    <row r="5" spans="2:6" ht="13.5">
      <c r="B5" s="58" t="s">
        <v>485</v>
      </c>
      <c r="C5" s="120" t="s">
        <v>429</v>
      </c>
      <c r="D5" s="21" t="s">
        <v>672</v>
      </c>
      <c r="E5" s="58" t="s">
        <v>333</v>
      </c>
      <c r="F5" s="21" t="s">
        <v>720</v>
      </c>
    </row>
    <row r="6" spans="2:6" ht="13.5">
      <c r="B6" s="58" t="s">
        <v>876</v>
      </c>
      <c r="C6" s="45">
        <v>54840</v>
      </c>
      <c r="D6" s="45">
        <v>11145</v>
      </c>
      <c r="E6" s="45">
        <v>260</v>
      </c>
      <c r="F6" s="168">
        <f>SUM(C6:E6)</f>
        <v>66245</v>
      </c>
    </row>
    <row r="7" spans="2:6" ht="13.5">
      <c r="B7" s="58" t="s">
        <v>877</v>
      </c>
      <c r="C7" s="45">
        <v>54496</v>
      </c>
      <c r="D7" s="45">
        <v>13601</v>
      </c>
      <c r="E7" s="45">
        <v>289</v>
      </c>
      <c r="F7" s="168">
        <f>SUM(C7:E7)</f>
        <v>68386</v>
      </c>
    </row>
    <row r="8" spans="2:6" ht="13.5">
      <c r="B8" s="58" t="s">
        <v>720</v>
      </c>
      <c r="C8" s="45">
        <f>SUM(C6,C7)</f>
        <v>109336</v>
      </c>
      <c r="D8" s="45">
        <f>SUM(D6,D7)</f>
        <v>24746</v>
      </c>
      <c r="E8" s="45">
        <f>SUM(E6,E7)</f>
        <v>549</v>
      </c>
      <c r="F8" s="45">
        <f>SUM(F6,F7)</f>
        <v>134631</v>
      </c>
    </row>
    <row r="9" spans="2:5" ht="13.5">
      <c r="B9" s="36"/>
      <c r="C9" s="36"/>
      <c r="E9" s="35"/>
    </row>
    <row r="10" ht="13.5">
      <c r="B10" s="22" t="s">
        <v>1542</v>
      </c>
    </row>
    <row r="12" spans="2:6" ht="13.5">
      <c r="B12" s="58" t="s">
        <v>485</v>
      </c>
      <c r="C12" s="120" t="s">
        <v>429</v>
      </c>
      <c r="D12" s="21" t="s">
        <v>672</v>
      </c>
      <c r="E12" s="58" t="s">
        <v>333</v>
      </c>
      <c r="F12" s="21" t="s">
        <v>720</v>
      </c>
    </row>
    <row r="13" spans="2:6" ht="13.5">
      <c r="B13" s="58" t="s">
        <v>876</v>
      </c>
      <c r="C13" s="45">
        <v>54864</v>
      </c>
      <c r="D13" s="45">
        <v>11035</v>
      </c>
      <c r="E13" s="45">
        <v>265</v>
      </c>
      <c r="F13" s="168">
        <f>SUM(C13:E13)</f>
        <v>66164</v>
      </c>
    </row>
    <row r="14" spans="2:6" ht="13.5">
      <c r="B14" s="58" t="s">
        <v>877</v>
      </c>
      <c r="C14" s="45">
        <v>54510</v>
      </c>
      <c r="D14" s="45">
        <v>13489</v>
      </c>
      <c r="E14" s="45">
        <v>291</v>
      </c>
      <c r="F14" s="168">
        <f>SUM(C14:E14)</f>
        <v>68290</v>
      </c>
    </row>
    <row r="15" spans="2:6" ht="13.5">
      <c r="B15" s="58" t="s">
        <v>720</v>
      </c>
      <c r="C15" s="45">
        <f>SUM(C13,C14)</f>
        <v>109374</v>
      </c>
      <c r="D15" s="45">
        <f>SUM(D13,D14)</f>
        <v>24524</v>
      </c>
      <c r="E15" s="45">
        <f>SUM(E13,E14)</f>
        <v>556</v>
      </c>
      <c r="F15" s="45">
        <f>SUM(F13,F14)</f>
        <v>134454</v>
      </c>
    </row>
    <row r="16" spans="2:5" ht="13.5">
      <c r="B16" s="36"/>
      <c r="C16" s="36"/>
      <c r="E16" s="35"/>
    </row>
    <row r="17" ht="13.5">
      <c r="B17" s="22" t="s">
        <v>1854</v>
      </c>
    </row>
    <row r="19" spans="2:6" ht="13.5">
      <c r="B19" s="58" t="s">
        <v>485</v>
      </c>
      <c r="C19" s="120" t="s">
        <v>429</v>
      </c>
      <c r="D19" s="21" t="s">
        <v>672</v>
      </c>
      <c r="E19" s="58" t="s">
        <v>333</v>
      </c>
      <c r="F19" s="21" t="s">
        <v>720</v>
      </c>
    </row>
    <row r="20" spans="2:6" ht="13.5">
      <c r="B20" s="58" t="s">
        <v>876</v>
      </c>
      <c r="C20" s="45">
        <v>52561</v>
      </c>
      <c r="D20" s="45">
        <v>11019</v>
      </c>
      <c r="E20" s="45">
        <v>224</v>
      </c>
      <c r="F20" s="168">
        <f>SUM(C20:E20)</f>
        <v>63804</v>
      </c>
    </row>
    <row r="21" spans="2:6" ht="13.5">
      <c r="B21" s="58" t="s">
        <v>877</v>
      </c>
      <c r="C21" s="45">
        <v>52416</v>
      </c>
      <c r="D21" s="45">
        <v>13508</v>
      </c>
      <c r="E21" s="45">
        <v>258</v>
      </c>
      <c r="F21" s="168">
        <f>SUM(C21:E21)</f>
        <v>66182</v>
      </c>
    </row>
    <row r="22" spans="2:6" ht="13.5">
      <c r="B22" s="58" t="s">
        <v>720</v>
      </c>
      <c r="C22" s="45">
        <f>SUM(C20,C21)</f>
        <v>104977</v>
      </c>
      <c r="D22" s="45">
        <f>SUM(D20,D21)</f>
        <v>24527</v>
      </c>
      <c r="E22" s="45">
        <f>SUM(E20,E21)</f>
        <v>482</v>
      </c>
      <c r="F22" s="45">
        <f>SUM(F20,F21)</f>
        <v>129986</v>
      </c>
    </row>
  </sheetData>
  <sheetProtection/>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F0"/>
  </sheetPr>
  <dimension ref="B1:B13"/>
  <sheetViews>
    <sheetView zoomScalePageLayoutView="0" workbookViewId="0" topLeftCell="A1">
      <selection activeCell="A1" sqref="A1"/>
    </sheetView>
  </sheetViews>
  <sheetFormatPr defaultColWidth="9.00390625" defaultRowHeight="15" customHeight="1"/>
  <cols>
    <col min="1" max="1" width="3.125" style="22" customWidth="1"/>
    <col min="2" max="2" width="9.875" style="22" customWidth="1"/>
    <col min="3" max="3" width="4.75390625" style="22" bestFit="1" customWidth="1"/>
    <col min="4" max="12" width="9.375" style="22" customWidth="1"/>
    <col min="13" max="13" width="9.375" style="22" bestFit="1" customWidth="1"/>
    <col min="14" max="16384" width="9.00390625" style="22" customWidth="1"/>
  </cols>
  <sheetData>
    <row r="1" ht="15" customHeight="1">
      <c r="B1" s="22" t="s">
        <v>1855</v>
      </c>
    </row>
    <row r="2" ht="15" customHeight="1">
      <c r="B2" s="66"/>
    </row>
    <row r="3" ht="15" customHeight="1">
      <c r="B3" s="22" t="s">
        <v>1541</v>
      </c>
    </row>
    <row r="5" ht="15" customHeight="1">
      <c r="B5" s="129">
        <v>0.8791666666666668</v>
      </c>
    </row>
    <row r="7" ht="15" customHeight="1">
      <c r="B7" s="22" t="s">
        <v>1542</v>
      </c>
    </row>
    <row r="9" ht="15" customHeight="1">
      <c r="B9" s="129">
        <v>0.8791666666666668</v>
      </c>
    </row>
    <row r="11" ht="15" customHeight="1">
      <c r="B11" s="22" t="s">
        <v>329</v>
      </c>
    </row>
    <row r="13" ht="15" customHeight="1">
      <c r="B13" s="129">
        <v>0.8756944444444444</v>
      </c>
    </row>
  </sheetData>
  <sheetProtection/>
  <printOptions/>
  <pageMargins left="0.75" right="0.75" top="1" bottom="1" header="0.512" footer="0.512"/>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tabColor rgb="FF00B0F0"/>
  </sheetPr>
  <dimension ref="B1:M26"/>
  <sheetViews>
    <sheetView zoomScalePageLayoutView="0" workbookViewId="0" topLeftCell="A1">
      <selection activeCell="A1" sqref="A1"/>
    </sheetView>
  </sheetViews>
  <sheetFormatPr defaultColWidth="9.00390625" defaultRowHeight="15" customHeight="1"/>
  <cols>
    <col min="1" max="1" width="3.125" style="22" customWidth="1"/>
    <col min="2" max="2" width="9.875" style="22" customWidth="1"/>
    <col min="3" max="3" width="4.75390625" style="22" bestFit="1" customWidth="1"/>
    <col min="4" max="12" width="9.375" style="22" customWidth="1"/>
    <col min="13" max="13" width="9.375" style="22" bestFit="1" customWidth="1"/>
    <col min="14" max="16384" width="9.00390625" style="22" customWidth="1"/>
  </cols>
  <sheetData>
    <row r="1" ht="15" customHeight="1">
      <c r="B1" s="22" t="s">
        <v>1856</v>
      </c>
    </row>
    <row r="2" ht="15" customHeight="1">
      <c r="B2" s="66"/>
    </row>
    <row r="3" ht="15" customHeight="1">
      <c r="B3" s="22" t="s">
        <v>1541</v>
      </c>
    </row>
    <row r="5" spans="2:12" ht="15" customHeight="1">
      <c r="B5" s="83" t="s">
        <v>1493</v>
      </c>
      <c r="C5" s="21" t="s">
        <v>485</v>
      </c>
      <c r="D5" s="21" t="s">
        <v>672</v>
      </c>
      <c r="E5" s="129">
        <v>0.375</v>
      </c>
      <c r="F5" s="129">
        <v>0.4166666666666667</v>
      </c>
      <c r="G5" s="129">
        <v>0.4583333333333333</v>
      </c>
      <c r="H5" s="129">
        <v>0.5833333333333334</v>
      </c>
      <c r="I5" s="129">
        <v>0.6666666666666666</v>
      </c>
      <c r="J5" s="129">
        <v>0.75</v>
      </c>
      <c r="K5" s="130">
        <v>0.8125</v>
      </c>
      <c r="L5" s="129">
        <v>0.8333333333333334</v>
      </c>
    </row>
    <row r="6" spans="2:12" ht="15" customHeight="1">
      <c r="B6" s="431" t="s">
        <v>330</v>
      </c>
      <c r="C6" s="59" t="s">
        <v>876</v>
      </c>
      <c r="D6" s="167">
        <v>11145</v>
      </c>
      <c r="E6" s="92">
        <v>15535</v>
      </c>
      <c r="F6" s="92">
        <v>20155</v>
      </c>
      <c r="G6" s="92">
        <v>26825</v>
      </c>
      <c r="H6" s="92">
        <v>41985</v>
      </c>
      <c r="I6" s="92">
        <v>49885</v>
      </c>
      <c r="J6" s="92">
        <v>57775</v>
      </c>
      <c r="K6" s="131">
        <v>63285</v>
      </c>
      <c r="L6" s="92">
        <v>66245</v>
      </c>
    </row>
    <row r="7" spans="2:12" ht="15" customHeight="1">
      <c r="B7" s="432" t="s">
        <v>732</v>
      </c>
      <c r="C7" s="113" t="s">
        <v>877</v>
      </c>
      <c r="D7" s="166">
        <v>13601</v>
      </c>
      <c r="E7" s="90">
        <v>15921</v>
      </c>
      <c r="F7" s="90">
        <v>19571</v>
      </c>
      <c r="G7" s="90">
        <v>26031</v>
      </c>
      <c r="H7" s="90">
        <v>42271</v>
      </c>
      <c r="I7" s="90">
        <v>51251</v>
      </c>
      <c r="J7" s="90">
        <v>60031</v>
      </c>
      <c r="K7" s="132">
        <v>65591</v>
      </c>
      <c r="L7" s="90">
        <v>68386</v>
      </c>
    </row>
    <row r="8" spans="2:12" ht="15" customHeight="1">
      <c r="B8" s="433" t="s">
        <v>872</v>
      </c>
      <c r="C8" s="21" t="s">
        <v>720</v>
      </c>
      <c r="D8" s="45">
        <f aca="true" t="shared" si="0" ref="D8:L8">SUM(D6:D7)</f>
        <v>24746</v>
      </c>
      <c r="E8" s="45">
        <f t="shared" si="0"/>
        <v>31456</v>
      </c>
      <c r="F8" s="45">
        <f t="shared" si="0"/>
        <v>39726</v>
      </c>
      <c r="G8" s="45">
        <f t="shared" si="0"/>
        <v>52856</v>
      </c>
      <c r="H8" s="45">
        <f t="shared" si="0"/>
        <v>84256</v>
      </c>
      <c r="I8" s="45">
        <f t="shared" si="0"/>
        <v>101136</v>
      </c>
      <c r="J8" s="45">
        <f t="shared" si="0"/>
        <v>117806</v>
      </c>
      <c r="K8" s="133">
        <f t="shared" si="0"/>
        <v>128876</v>
      </c>
      <c r="L8" s="45">
        <f t="shared" si="0"/>
        <v>134631</v>
      </c>
    </row>
    <row r="9" spans="2:13" ht="15" customHeight="1">
      <c r="B9" s="431" t="s">
        <v>331</v>
      </c>
      <c r="C9" s="59" t="s">
        <v>876</v>
      </c>
      <c r="D9" s="127">
        <f>ROUND(D6/'[1]②イ当日有権'!$C$5*100,4)</f>
        <v>6.6966</v>
      </c>
      <c r="E9" s="127">
        <f>ROUND(E6/'[1]②イ当日有権'!$C$5*100,4)</f>
        <v>9.3344</v>
      </c>
      <c r="F9" s="127">
        <f>ROUND(F6/'[1]②イ当日有権'!$C$5*100,4)</f>
        <v>12.1103</v>
      </c>
      <c r="G9" s="127">
        <f>ROUND(G6/'[1]②イ当日有権'!$C$5*100,4)</f>
        <v>16.1181</v>
      </c>
      <c r="H9" s="127">
        <f>ROUND(H6/'[1]②イ当日有権'!$C$5*100,4)</f>
        <v>25.2271</v>
      </c>
      <c r="I9" s="127">
        <f>ROUND(I6/'[1]②イ当日有権'!$C$5*100,4)</f>
        <v>29.9739</v>
      </c>
      <c r="J9" s="127">
        <f>ROUND(J6/'[1]②イ当日有権'!$C$5*100,4)</f>
        <v>34.7147</v>
      </c>
      <c r="K9" s="127">
        <f>ROUND(K6/'[1]②イ当日有権'!$C$5*100,4)</f>
        <v>38.0255</v>
      </c>
      <c r="L9" s="127">
        <f>ROUND(L6/'[1]②イ当日有権'!$C$5*100,4)</f>
        <v>39.804</v>
      </c>
      <c r="M9" s="35"/>
    </row>
    <row r="10" spans="2:13" ht="15" customHeight="1">
      <c r="B10" s="432" t="s">
        <v>732</v>
      </c>
      <c r="C10" s="113" t="s">
        <v>877</v>
      </c>
      <c r="D10" s="128">
        <f>ROUND(D7/'[1]②イ当日有権'!$D$5*100,4)</f>
        <v>7.9195</v>
      </c>
      <c r="E10" s="128">
        <f>ROUND(E7/'[1]②イ当日有権'!$D$5*100,4)</f>
        <v>9.2704</v>
      </c>
      <c r="F10" s="128">
        <f>ROUND(F7/'[1]②イ当日有権'!$D$5*100,4)</f>
        <v>11.3957</v>
      </c>
      <c r="G10" s="128">
        <f>ROUND(G7/'[1]②イ当日有権'!$D$5*100,4)</f>
        <v>15.1572</v>
      </c>
      <c r="H10" s="128">
        <f>ROUND(H7/'[1]②イ当日有権'!$D$5*100,4)</f>
        <v>24.6134</v>
      </c>
      <c r="I10" s="128">
        <f>ROUND(I7/'[1]②イ当日有権'!$D$5*100,4)</f>
        <v>29.8422</v>
      </c>
      <c r="J10" s="128">
        <f>ROUND(J7/'[1]②イ当日有権'!$D$5*100,4)</f>
        <v>34.9546</v>
      </c>
      <c r="K10" s="128">
        <f>ROUND(K7/'[1]②イ当日有権'!$D$5*100,4)</f>
        <v>38.192</v>
      </c>
      <c r="L10" s="128">
        <f>ROUND(L7/'[1]②イ当日有権'!$D$5*100,4)</f>
        <v>39.8195</v>
      </c>
      <c r="M10" s="35"/>
    </row>
    <row r="11" spans="2:13" ht="15" customHeight="1">
      <c r="B11" s="433" t="s">
        <v>1498</v>
      </c>
      <c r="C11" s="21" t="s">
        <v>720</v>
      </c>
      <c r="D11" s="51">
        <f>ROUND(D8/'[1]②イ当日有権'!$E$5*100,4)</f>
        <v>7.3177</v>
      </c>
      <c r="E11" s="51">
        <f>ROUND(E8/'[1]②イ当日有権'!$E$5*100,4)</f>
        <v>9.3019</v>
      </c>
      <c r="F11" s="51">
        <f>ROUND(F8/'[1]②イ当日有権'!$E$5*100,4)</f>
        <v>11.7474</v>
      </c>
      <c r="G11" s="51">
        <f>ROUND(G8/'[1]②イ当日有権'!$E$5*100,4)</f>
        <v>15.6301</v>
      </c>
      <c r="H11" s="51">
        <f>ROUND(H8/'[1]②イ当日有権'!$E$5*100,4)</f>
        <v>24.9154</v>
      </c>
      <c r="I11" s="51">
        <f>ROUND(I8/'[1]②イ当日有権'!$E$5*100,4)</f>
        <v>29.907</v>
      </c>
      <c r="J11" s="51">
        <f>ROUND(J8/'[1]②イ当日有権'!$E$5*100,4)</f>
        <v>34.8365</v>
      </c>
      <c r="K11" s="51">
        <f>ROUND(K8/'[1]②イ当日有権'!$E$5*100,4)</f>
        <v>38.1101</v>
      </c>
      <c r="L11" s="51">
        <f>ROUND(L8/'[1]②イ当日有権'!$E$5*100,4)</f>
        <v>39.8119</v>
      </c>
      <c r="M11" s="35"/>
    </row>
    <row r="13" ht="15" customHeight="1">
      <c r="B13" s="22" t="s">
        <v>1542</v>
      </c>
    </row>
    <row r="14" ht="15" customHeight="1">
      <c r="B14" s="22" t="s">
        <v>596</v>
      </c>
    </row>
    <row r="16" ht="15" customHeight="1">
      <c r="B16" s="22" t="s">
        <v>329</v>
      </c>
    </row>
    <row r="18" spans="2:12" ht="15" customHeight="1">
      <c r="B18" s="83" t="s">
        <v>1493</v>
      </c>
      <c r="C18" s="21" t="s">
        <v>485</v>
      </c>
      <c r="D18" s="21" t="s">
        <v>672</v>
      </c>
      <c r="E18" s="129">
        <v>0.375</v>
      </c>
      <c r="F18" s="129">
        <v>0.4166666666666667</v>
      </c>
      <c r="G18" s="129">
        <v>0.4583333333333333</v>
      </c>
      <c r="H18" s="129">
        <v>0.5833333333333334</v>
      </c>
      <c r="I18" s="129">
        <v>0.6666666666666666</v>
      </c>
      <c r="J18" s="129">
        <v>0.75</v>
      </c>
      <c r="K18" s="130">
        <v>0.8125</v>
      </c>
      <c r="L18" s="129">
        <v>0.8333333333333334</v>
      </c>
    </row>
    <row r="19" spans="2:12" ht="15" customHeight="1">
      <c r="B19" s="431" t="s">
        <v>330</v>
      </c>
      <c r="C19" s="59" t="s">
        <v>876</v>
      </c>
      <c r="D19" s="167">
        <v>11019</v>
      </c>
      <c r="E19" s="92">
        <v>15729</v>
      </c>
      <c r="F19" s="92">
        <v>20599</v>
      </c>
      <c r="G19" s="92">
        <v>27319</v>
      </c>
      <c r="H19" s="92">
        <v>40429</v>
      </c>
      <c r="I19" s="92">
        <v>47699</v>
      </c>
      <c r="J19" s="92">
        <v>55419</v>
      </c>
      <c r="K19" s="131">
        <v>60619</v>
      </c>
      <c r="L19" s="92">
        <v>63804</v>
      </c>
    </row>
    <row r="20" spans="2:12" ht="15" customHeight="1">
      <c r="B20" s="432" t="s">
        <v>732</v>
      </c>
      <c r="C20" s="113" t="s">
        <v>877</v>
      </c>
      <c r="D20" s="166">
        <v>13508</v>
      </c>
      <c r="E20" s="90">
        <v>16248</v>
      </c>
      <c r="F20" s="90">
        <v>20298</v>
      </c>
      <c r="G20" s="90">
        <v>26868</v>
      </c>
      <c r="H20" s="90">
        <v>40848</v>
      </c>
      <c r="I20" s="90">
        <v>48828</v>
      </c>
      <c r="J20" s="90">
        <v>57438</v>
      </c>
      <c r="K20" s="132">
        <v>63058</v>
      </c>
      <c r="L20" s="90">
        <v>66182</v>
      </c>
    </row>
    <row r="21" spans="2:12" ht="15" customHeight="1">
      <c r="B21" s="433" t="s">
        <v>872</v>
      </c>
      <c r="C21" s="21" t="s">
        <v>720</v>
      </c>
      <c r="D21" s="45">
        <f aca="true" t="shared" si="1" ref="D21:L21">SUM(D19:D20)</f>
        <v>24527</v>
      </c>
      <c r="E21" s="45">
        <f t="shared" si="1"/>
        <v>31977</v>
      </c>
      <c r="F21" s="45">
        <f t="shared" si="1"/>
        <v>40897</v>
      </c>
      <c r="G21" s="45">
        <f t="shared" si="1"/>
        <v>54187</v>
      </c>
      <c r="H21" s="45">
        <f t="shared" si="1"/>
        <v>81277</v>
      </c>
      <c r="I21" s="45">
        <f t="shared" si="1"/>
        <v>96527</v>
      </c>
      <c r="J21" s="45">
        <f t="shared" si="1"/>
        <v>112857</v>
      </c>
      <c r="K21" s="133">
        <f t="shared" si="1"/>
        <v>123677</v>
      </c>
      <c r="L21" s="45">
        <f t="shared" si="1"/>
        <v>129986</v>
      </c>
    </row>
    <row r="22" spans="2:13" ht="15" customHeight="1">
      <c r="B22" s="431" t="s">
        <v>331</v>
      </c>
      <c r="C22" s="59" t="s">
        <v>876</v>
      </c>
      <c r="D22" s="127">
        <f>ROUND(D19/'[1]②イ当日有権'!$C$7*100,4)</f>
        <v>6.6744</v>
      </c>
      <c r="E22" s="127">
        <f>ROUND(E19/'[1]②イ当日有権'!$C$7*100,4)</f>
        <v>9.5274</v>
      </c>
      <c r="F22" s="127">
        <f>ROUND(F19/'[1]②イ当日有権'!$C$7*100,4)</f>
        <v>12.4772</v>
      </c>
      <c r="G22" s="127">
        <f>ROUND(G19/'[1]②イ当日有権'!$C$7*100,4)</f>
        <v>16.5476</v>
      </c>
      <c r="H22" s="127">
        <f>ROUND(H19/'[1]②イ当日有権'!$C$7*100,4)</f>
        <v>24.4886</v>
      </c>
      <c r="I22" s="127">
        <f>ROUND(I19/'[1]②イ当日有権'!$C$7*100,4)</f>
        <v>28.8922</v>
      </c>
      <c r="J22" s="127">
        <f>ROUND(J19/'[1]②イ当日有権'!$C$7*100,4)</f>
        <v>33.5684</v>
      </c>
      <c r="K22" s="127">
        <f>ROUND(K19/'[1]②イ当日有権'!$C$7*100,4)</f>
        <v>36.7181</v>
      </c>
      <c r="L22" s="127">
        <f>ROUND(L19/'[1]②イ当日有権'!$C$7*100,4)</f>
        <v>38.6473</v>
      </c>
      <c r="M22" s="35"/>
    </row>
    <row r="23" spans="2:13" ht="15" customHeight="1">
      <c r="B23" s="432" t="s">
        <v>732</v>
      </c>
      <c r="C23" s="113" t="s">
        <v>877</v>
      </c>
      <c r="D23" s="128">
        <f>ROUND(D20/'[1]②イ当日有権'!$D$7*100,4)</f>
        <v>7.9204</v>
      </c>
      <c r="E23" s="128">
        <f>ROUND(E20/'[1]②イ当日有権'!$D$7*100,4)</f>
        <v>9.527</v>
      </c>
      <c r="F23" s="128">
        <f>ROUND(F20/'[1]②イ当日有権'!$D$7*100,4)</f>
        <v>11.9017</v>
      </c>
      <c r="G23" s="128">
        <f>ROUND(G20/'[1]②イ当日有権'!$D$7*100,4)</f>
        <v>15.754</v>
      </c>
      <c r="H23" s="128">
        <f>ROUND(H20/'[1]②イ当日有権'!$D$7*100,4)</f>
        <v>23.9512</v>
      </c>
      <c r="I23" s="128">
        <f>ROUND(I20/'[1]②イ当日有権'!$D$7*100,4)</f>
        <v>28.6302</v>
      </c>
      <c r="J23" s="128">
        <f>ROUND(J20/'[1]②イ当日有権'!$D$7*100,4)</f>
        <v>33.6787</v>
      </c>
      <c r="K23" s="128">
        <f>ROUND(K20/'[1]②イ当日有権'!$D$7*100,4)</f>
        <v>36.974</v>
      </c>
      <c r="L23" s="128">
        <f>ROUND(L20/'[1]②イ当日有権'!$D$7*100,4)</f>
        <v>38.8057</v>
      </c>
      <c r="M23" s="35"/>
    </row>
    <row r="24" spans="2:13" ht="15" customHeight="1">
      <c r="B24" s="433" t="s">
        <v>1498</v>
      </c>
      <c r="C24" s="21" t="s">
        <v>720</v>
      </c>
      <c r="D24" s="51">
        <f>ROUND(D21/'[1]②イ当日有権'!$E$7*100,4)</f>
        <v>7.3075</v>
      </c>
      <c r="E24" s="51">
        <f>ROUND(E21/'[1]②イ当日有権'!$E$7*100,4)</f>
        <v>9.5272</v>
      </c>
      <c r="F24" s="51">
        <f>ROUND(F21/'[1]②イ当日有権'!$E$7*100,4)</f>
        <v>12.1848</v>
      </c>
      <c r="G24" s="51">
        <f>ROUND(G21/'[1]②イ当日有権'!$E$7*100,4)</f>
        <v>16.1444</v>
      </c>
      <c r="H24" s="51">
        <f>ROUND(H21/'[1]②イ当日有権'!$E$7*100,4)</f>
        <v>24.2155</v>
      </c>
      <c r="I24" s="51">
        <f>ROUND(I21/'[1]②イ当日有権'!$E$7*100,4)</f>
        <v>28.7591</v>
      </c>
      <c r="J24" s="51">
        <f>ROUND(J21/'[1]②イ当日有権'!$E$7*100,4)</f>
        <v>33.6244</v>
      </c>
      <c r="K24" s="51">
        <f>ROUND(K21/'[1]②イ当日有権'!$E$7*100,4)</f>
        <v>36.8481</v>
      </c>
      <c r="L24" s="51">
        <f>ROUND(L21/'[1]②イ当日有権'!$E$7*100,4)</f>
        <v>38.7278</v>
      </c>
      <c r="M24" s="35"/>
    </row>
    <row r="26" ht="15" customHeight="1">
      <c r="B26" s="22" t="s">
        <v>1540</v>
      </c>
    </row>
  </sheetData>
  <sheetProtection/>
  <mergeCells count="4">
    <mergeCell ref="B6:B8"/>
    <mergeCell ref="B9:B11"/>
    <mergeCell ref="B19:B21"/>
    <mergeCell ref="B22:B24"/>
  </mergeCells>
  <printOptions/>
  <pageMargins left="0.75" right="0.75" top="1" bottom="1" header="0.512" footer="0.512"/>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rgb="FF00B0F0"/>
  </sheetPr>
  <dimension ref="B1:M238"/>
  <sheetViews>
    <sheetView zoomScalePageLayoutView="0" workbookViewId="0" topLeftCell="A1">
      <selection activeCell="A1" sqref="A1"/>
    </sheetView>
  </sheetViews>
  <sheetFormatPr defaultColWidth="9.00390625" defaultRowHeight="15" customHeight="1"/>
  <cols>
    <col min="1" max="1" width="3.125" style="178" customWidth="1"/>
    <col min="2" max="2" width="3.625" style="181" customWidth="1"/>
    <col min="3" max="3" width="22.50390625" style="178" customWidth="1"/>
    <col min="4" max="4" width="6.375" style="179" customWidth="1"/>
    <col min="5" max="10" width="8.625" style="178" customWidth="1"/>
    <col min="11" max="13" width="7.625" style="180" customWidth="1"/>
    <col min="14" max="16384" width="9.00390625" style="178" customWidth="1"/>
  </cols>
  <sheetData>
    <row r="1" ht="15" customHeight="1">
      <c r="B1" s="123" t="s">
        <v>597</v>
      </c>
    </row>
    <row r="3" spans="2:13" s="78" customFormat="1" ht="15" customHeight="1">
      <c r="B3" s="446" t="s">
        <v>1613</v>
      </c>
      <c r="C3" s="450" t="s">
        <v>737</v>
      </c>
      <c r="D3" s="448" t="s">
        <v>700</v>
      </c>
      <c r="E3" s="434" t="s">
        <v>718</v>
      </c>
      <c r="F3" s="435"/>
      <c r="G3" s="436"/>
      <c r="H3" s="434" t="s">
        <v>872</v>
      </c>
      <c r="I3" s="435"/>
      <c r="J3" s="436"/>
      <c r="K3" s="437" t="s">
        <v>1374</v>
      </c>
      <c r="L3" s="438"/>
      <c r="M3" s="439"/>
    </row>
    <row r="4" spans="2:13" s="78" customFormat="1" ht="15" customHeight="1">
      <c r="B4" s="447"/>
      <c r="C4" s="451"/>
      <c r="D4" s="449"/>
      <c r="E4" s="182" t="s">
        <v>876</v>
      </c>
      <c r="F4" s="183" t="s">
        <v>877</v>
      </c>
      <c r="G4" s="126" t="s">
        <v>720</v>
      </c>
      <c r="H4" s="182" t="s">
        <v>876</v>
      </c>
      <c r="I4" s="183" t="s">
        <v>877</v>
      </c>
      <c r="J4" s="126" t="s">
        <v>720</v>
      </c>
      <c r="K4" s="184" t="s">
        <v>876</v>
      </c>
      <c r="L4" s="185" t="s">
        <v>877</v>
      </c>
      <c r="M4" s="186" t="s">
        <v>47</v>
      </c>
    </row>
    <row r="5" spans="2:13" s="179" customFormat="1" ht="15" customHeight="1">
      <c r="B5" s="440">
        <v>1</v>
      </c>
      <c r="C5" s="443" t="s">
        <v>594</v>
      </c>
      <c r="D5" s="187" t="s">
        <v>1791</v>
      </c>
      <c r="E5" s="188">
        <v>2925</v>
      </c>
      <c r="F5" s="189">
        <v>3031</v>
      </c>
      <c r="G5" s="190">
        <v>5956</v>
      </c>
      <c r="H5" s="191">
        <v>1176</v>
      </c>
      <c r="I5" s="192">
        <v>1157</v>
      </c>
      <c r="J5" s="190">
        <v>2333</v>
      </c>
      <c r="K5" s="193">
        <v>40.21</v>
      </c>
      <c r="L5" s="194">
        <v>38.17</v>
      </c>
      <c r="M5" s="195">
        <v>39.17</v>
      </c>
    </row>
    <row r="6" spans="2:13" ht="15" customHeight="1">
      <c r="B6" s="441"/>
      <c r="C6" s="444"/>
      <c r="D6" s="196" t="s">
        <v>1792</v>
      </c>
      <c r="E6" s="197">
        <v>2925</v>
      </c>
      <c r="F6" s="198">
        <v>3031</v>
      </c>
      <c r="G6" s="199">
        <v>5956</v>
      </c>
      <c r="H6" s="200">
        <v>1174</v>
      </c>
      <c r="I6" s="201">
        <v>1154</v>
      </c>
      <c r="J6" s="199">
        <v>2328</v>
      </c>
      <c r="K6" s="202">
        <v>40.14</v>
      </c>
      <c r="L6" s="203">
        <v>38.07</v>
      </c>
      <c r="M6" s="204">
        <v>39.09</v>
      </c>
    </row>
    <row r="7" spans="2:13" ht="15" customHeight="1">
      <c r="B7" s="442"/>
      <c r="C7" s="445"/>
      <c r="D7" s="205" t="s">
        <v>1793</v>
      </c>
      <c r="E7" s="206">
        <v>2901</v>
      </c>
      <c r="F7" s="207">
        <v>2998</v>
      </c>
      <c r="G7" s="208">
        <v>5899</v>
      </c>
      <c r="H7" s="209">
        <v>1083</v>
      </c>
      <c r="I7" s="210">
        <v>1097</v>
      </c>
      <c r="J7" s="208">
        <v>2180</v>
      </c>
      <c r="K7" s="211">
        <v>37.33</v>
      </c>
      <c r="L7" s="212">
        <v>36.59</v>
      </c>
      <c r="M7" s="213">
        <v>36.96</v>
      </c>
    </row>
    <row r="8" spans="2:13" ht="15" customHeight="1">
      <c r="B8" s="440">
        <v>2</v>
      </c>
      <c r="C8" s="443" t="s">
        <v>595</v>
      </c>
      <c r="D8" s="214" t="s">
        <v>1791</v>
      </c>
      <c r="E8" s="215">
        <v>2863</v>
      </c>
      <c r="F8" s="216">
        <v>2894</v>
      </c>
      <c r="G8" s="217">
        <v>5757</v>
      </c>
      <c r="H8" s="218">
        <v>1076</v>
      </c>
      <c r="I8" s="219">
        <v>1015</v>
      </c>
      <c r="J8" s="190">
        <v>2091</v>
      </c>
      <c r="K8" s="193">
        <v>37.58</v>
      </c>
      <c r="L8" s="194">
        <v>35.07</v>
      </c>
      <c r="M8" s="195">
        <v>36.32</v>
      </c>
    </row>
    <row r="9" spans="2:13" ht="15" customHeight="1">
      <c r="B9" s="441">
        <v>2</v>
      </c>
      <c r="C9" s="444" t="s">
        <v>595</v>
      </c>
      <c r="D9" s="220" t="s">
        <v>1792</v>
      </c>
      <c r="E9" s="197">
        <v>2863</v>
      </c>
      <c r="F9" s="198">
        <v>2894</v>
      </c>
      <c r="G9" s="199">
        <v>5757</v>
      </c>
      <c r="H9" s="200">
        <v>1074</v>
      </c>
      <c r="I9" s="201">
        <v>1016</v>
      </c>
      <c r="J9" s="199">
        <v>2090</v>
      </c>
      <c r="K9" s="202">
        <v>37.51</v>
      </c>
      <c r="L9" s="203">
        <v>35.11</v>
      </c>
      <c r="M9" s="204">
        <v>36.3</v>
      </c>
    </row>
    <row r="10" spans="2:13" ht="15" customHeight="1">
      <c r="B10" s="442">
        <v>2</v>
      </c>
      <c r="C10" s="445" t="s">
        <v>595</v>
      </c>
      <c r="D10" s="221" t="s">
        <v>1793</v>
      </c>
      <c r="E10" s="222">
        <v>2843</v>
      </c>
      <c r="F10" s="223">
        <v>2885</v>
      </c>
      <c r="G10" s="224">
        <v>5728</v>
      </c>
      <c r="H10" s="225">
        <v>1045</v>
      </c>
      <c r="I10" s="226">
        <v>1010</v>
      </c>
      <c r="J10" s="208">
        <v>2055</v>
      </c>
      <c r="K10" s="211">
        <v>36.76</v>
      </c>
      <c r="L10" s="212">
        <v>35.01</v>
      </c>
      <c r="M10" s="213">
        <v>35.88</v>
      </c>
    </row>
    <row r="11" spans="2:13" ht="15" customHeight="1">
      <c r="B11" s="440">
        <v>3</v>
      </c>
      <c r="C11" s="443" t="s">
        <v>627</v>
      </c>
      <c r="D11" s="187" t="s">
        <v>1791</v>
      </c>
      <c r="E11" s="188">
        <v>2502</v>
      </c>
      <c r="F11" s="189">
        <v>1927</v>
      </c>
      <c r="G11" s="190">
        <v>4429</v>
      </c>
      <c r="H11" s="191">
        <v>865</v>
      </c>
      <c r="I11" s="192">
        <v>742</v>
      </c>
      <c r="J11" s="190">
        <v>1607</v>
      </c>
      <c r="K11" s="193">
        <v>34.57</v>
      </c>
      <c r="L11" s="194">
        <v>38.51</v>
      </c>
      <c r="M11" s="195">
        <v>36.28</v>
      </c>
    </row>
    <row r="12" spans="2:13" ht="15" customHeight="1">
      <c r="B12" s="441">
        <v>3</v>
      </c>
      <c r="C12" s="444" t="s">
        <v>627</v>
      </c>
      <c r="D12" s="196" t="s">
        <v>1792</v>
      </c>
      <c r="E12" s="197">
        <v>2502</v>
      </c>
      <c r="F12" s="198">
        <v>1927</v>
      </c>
      <c r="G12" s="199">
        <v>4429</v>
      </c>
      <c r="H12" s="200">
        <v>863</v>
      </c>
      <c r="I12" s="201">
        <v>739</v>
      </c>
      <c r="J12" s="199">
        <v>1602</v>
      </c>
      <c r="K12" s="202">
        <v>34.49</v>
      </c>
      <c r="L12" s="203">
        <v>38.35</v>
      </c>
      <c r="M12" s="204">
        <v>36.17</v>
      </c>
    </row>
    <row r="13" spans="2:13" ht="15" customHeight="1">
      <c r="B13" s="442">
        <v>3</v>
      </c>
      <c r="C13" s="445" t="s">
        <v>627</v>
      </c>
      <c r="D13" s="205" t="s">
        <v>1793</v>
      </c>
      <c r="E13" s="206">
        <v>2462</v>
      </c>
      <c r="F13" s="207">
        <v>1919</v>
      </c>
      <c r="G13" s="208">
        <v>4381</v>
      </c>
      <c r="H13" s="209">
        <v>768</v>
      </c>
      <c r="I13" s="210">
        <v>713</v>
      </c>
      <c r="J13" s="208">
        <v>1481</v>
      </c>
      <c r="K13" s="211">
        <v>31.19</v>
      </c>
      <c r="L13" s="212">
        <v>37.15</v>
      </c>
      <c r="M13" s="213">
        <v>33.81</v>
      </c>
    </row>
    <row r="14" spans="2:13" ht="15" customHeight="1">
      <c r="B14" s="440">
        <v>4</v>
      </c>
      <c r="C14" s="443" t="s">
        <v>628</v>
      </c>
      <c r="D14" s="214" t="s">
        <v>1791</v>
      </c>
      <c r="E14" s="215">
        <v>2015</v>
      </c>
      <c r="F14" s="216">
        <v>2034</v>
      </c>
      <c r="G14" s="217">
        <v>4049</v>
      </c>
      <c r="H14" s="218">
        <v>815</v>
      </c>
      <c r="I14" s="219">
        <v>817</v>
      </c>
      <c r="J14" s="190">
        <v>1632</v>
      </c>
      <c r="K14" s="193">
        <v>40.45</v>
      </c>
      <c r="L14" s="194">
        <v>40.17</v>
      </c>
      <c r="M14" s="195">
        <v>40.31</v>
      </c>
    </row>
    <row r="15" spans="2:13" ht="15" customHeight="1">
      <c r="B15" s="441">
        <v>4</v>
      </c>
      <c r="C15" s="444" t="s">
        <v>628</v>
      </c>
      <c r="D15" s="220" t="s">
        <v>1792</v>
      </c>
      <c r="E15" s="197">
        <v>2015</v>
      </c>
      <c r="F15" s="198">
        <v>2034</v>
      </c>
      <c r="G15" s="199">
        <v>4049</v>
      </c>
      <c r="H15" s="200">
        <v>815</v>
      </c>
      <c r="I15" s="201">
        <v>815</v>
      </c>
      <c r="J15" s="199">
        <v>1630</v>
      </c>
      <c r="K15" s="202">
        <v>40.45</v>
      </c>
      <c r="L15" s="203">
        <v>40.07</v>
      </c>
      <c r="M15" s="204">
        <v>40.26</v>
      </c>
    </row>
    <row r="16" spans="2:13" ht="15" customHeight="1">
      <c r="B16" s="442">
        <v>4</v>
      </c>
      <c r="C16" s="445" t="s">
        <v>628</v>
      </c>
      <c r="D16" s="221" t="s">
        <v>1793</v>
      </c>
      <c r="E16" s="222">
        <v>2000</v>
      </c>
      <c r="F16" s="223">
        <v>2016</v>
      </c>
      <c r="G16" s="224">
        <v>4016</v>
      </c>
      <c r="H16" s="225">
        <v>778</v>
      </c>
      <c r="I16" s="226">
        <v>800</v>
      </c>
      <c r="J16" s="208">
        <v>1578</v>
      </c>
      <c r="K16" s="211">
        <v>38.9</v>
      </c>
      <c r="L16" s="212">
        <v>39.68</v>
      </c>
      <c r="M16" s="213">
        <v>39.29</v>
      </c>
    </row>
    <row r="17" spans="2:13" ht="15" customHeight="1">
      <c r="B17" s="440">
        <v>5</v>
      </c>
      <c r="C17" s="443" t="s">
        <v>629</v>
      </c>
      <c r="D17" s="187" t="s">
        <v>1791</v>
      </c>
      <c r="E17" s="188">
        <v>3417</v>
      </c>
      <c r="F17" s="189">
        <v>3756</v>
      </c>
      <c r="G17" s="190">
        <v>7173</v>
      </c>
      <c r="H17" s="191">
        <v>1356</v>
      </c>
      <c r="I17" s="192">
        <v>1492</v>
      </c>
      <c r="J17" s="190">
        <v>2848</v>
      </c>
      <c r="K17" s="193">
        <v>39.68</v>
      </c>
      <c r="L17" s="194">
        <v>39.72</v>
      </c>
      <c r="M17" s="195">
        <v>39.7</v>
      </c>
    </row>
    <row r="18" spans="2:13" ht="15" customHeight="1">
      <c r="B18" s="441">
        <v>5</v>
      </c>
      <c r="C18" s="444" t="s">
        <v>629</v>
      </c>
      <c r="D18" s="196" t="s">
        <v>1792</v>
      </c>
      <c r="E18" s="197">
        <v>3417</v>
      </c>
      <c r="F18" s="198">
        <v>3756</v>
      </c>
      <c r="G18" s="199">
        <v>7173</v>
      </c>
      <c r="H18" s="200">
        <v>1350</v>
      </c>
      <c r="I18" s="201">
        <v>1483</v>
      </c>
      <c r="J18" s="199">
        <v>2833</v>
      </c>
      <c r="K18" s="202">
        <v>39.51</v>
      </c>
      <c r="L18" s="203">
        <v>39.48</v>
      </c>
      <c r="M18" s="204">
        <v>39.5</v>
      </c>
    </row>
    <row r="19" spans="2:13" ht="15" customHeight="1">
      <c r="B19" s="442">
        <v>5</v>
      </c>
      <c r="C19" s="445" t="s">
        <v>629</v>
      </c>
      <c r="D19" s="205" t="s">
        <v>1793</v>
      </c>
      <c r="E19" s="206">
        <v>3403</v>
      </c>
      <c r="F19" s="207">
        <v>3731</v>
      </c>
      <c r="G19" s="208">
        <v>7134</v>
      </c>
      <c r="H19" s="209">
        <v>1240</v>
      </c>
      <c r="I19" s="210">
        <v>1373</v>
      </c>
      <c r="J19" s="208">
        <v>2613</v>
      </c>
      <c r="K19" s="211">
        <v>36.44</v>
      </c>
      <c r="L19" s="212">
        <v>36.8</v>
      </c>
      <c r="M19" s="213">
        <v>36.63</v>
      </c>
    </row>
    <row r="20" spans="2:13" ht="15" customHeight="1">
      <c r="B20" s="440">
        <v>6</v>
      </c>
      <c r="C20" s="453"/>
      <c r="D20" s="214" t="s">
        <v>1791</v>
      </c>
      <c r="E20" s="215"/>
      <c r="F20" s="216"/>
      <c r="G20" s="217"/>
      <c r="H20" s="218"/>
      <c r="I20" s="219"/>
      <c r="J20" s="190"/>
      <c r="K20" s="193"/>
      <c r="L20" s="194"/>
      <c r="M20" s="195"/>
    </row>
    <row r="21" spans="2:13" ht="15" customHeight="1">
      <c r="B21" s="441">
        <v>6</v>
      </c>
      <c r="C21" s="454" t="s">
        <v>1216</v>
      </c>
      <c r="D21" s="220" t="s">
        <v>1792</v>
      </c>
      <c r="E21" s="197"/>
      <c r="F21" s="198"/>
      <c r="G21" s="199"/>
      <c r="H21" s="200"/>
      <c r="I21" s="201"/>
      <c r="J21" s="199"/>
      <c r="K21" s="202"/>
      <c r="L21" s="203"/>
      <c r="M21" s="204"/>
    </row>
    <row r="22" spans="2:13" ht="15" customHeight="1">
      <c r="B22" s="442">
        <v>6</v>
      </c>
      <c r="C22" s="455" t="s">
        <v>1216</v>
      </c>
      <c r="D22" s="221" t="s">
        <v>1793</v>
      </c>
      <c r="E22" s="222"/>
      <c r="F22" s="223"/>
      <c r="G22" s="224"/>
      <c r="H22" s="225"/>
      <c r="I22" s="226"/>
      <c r="J22" s="208"/>
      <c r="K22" s="211"/>
      <c r="L22" s="212"/>
      <c r="M22" s="213"/>
    </row>
    <row r="23" spans="2:13" ht="15" customHeight="1">
      <c r="B23" s="440">
        <v>7</v>
      </c>
      <c r="C23" s="443" t="s">
        <v>630</v>
      </c>
      <c r="D23" s="187" t="s">
        <v>1791</v>
      </c>
      <c r="E23" s="188">
        <v>2130</v>
      </c>
      <c r="F23" s="189">
        <v>2161</v>
      </c>
      <c r="G23" s="190">
        <v>4291</v>
      </c>
      <c r="H23" s="191">
        <v>774</v>
      </c>
      <c r="I23" s="192">
        <v>797</v>
      </c>
      <c r="J23" s="190">
        <v>1571</v>
      </c>
      <c r="K23" s="193">
        <v>36.34</v>
      </c>
      <c r="L23" s="194">
        <v>36.88</v>
      </c>
      <c r="M23" s="195">
        <v>36.61</v>
      </c>
    </row>
    <row r="24" spans="2:13" ht="15" customHeight="1">
      <c r="B24" s="441">
        <v>7</v>
      </c>
      <c r="C24" s="444" t="s">
        <v>630</v>
      </c>
      <c r="D24" s="196" t="s">
        <v>1792</v>
      </c>
      <c r="E24" s="197">
        <v>2130</v>
      </c>
      <c r="F24" s="198">
        <v>2161</v>
      </c>
      <c r="G24" s="199">
        <v>4291</v>
      </c>
      <c r="H24" s="200">
        <v>774</v>
      </c>
      <c r="I24" s="201">
        <v>794</v>
      </c>
      <c r="J24" s="199">
        <v>1568</v>
      </c>
      <c r="K24" s="202">
        <v>36.34</v>
      </c>
      <c r="L24" s="203">
        <v>36.74</v>
      </c>
      <c r="M24" s="204">
        <v>36.54</v>
      </c>
    </row>
    <row r="25" spans="2:13" ht="15" customHeight="1">
      <c r="B25" s="442">
        <v>7</v>
      </c>
      <c r="C25" s="445" t="s">
        <v>630</v>
      </c>
      <c r="D25" s="205" t="s">
        <v>1793</v>
      </c>
      <c r="E25" s="206">
        <v>2101</v>
      </c>
      <c r="F25" s="207">
        <v>2145</v>
      </c>
      <c r="G25" s="208">
        <v>4246</v>
      </c>
      <c r="H25" s="209">
        <v>744</v>
      </c>
      <c r="I25" s="210">
        <v>762</v>
      </c>
      <c r="J25" s="208">
        <v>1506</v>
      </c>
      <c r="K25" s="211">
        <v>35.41</v>
      </c>
      <c r="L25" s="212">
        <v>35.52</v>
      </c>
      <c r="M25" s="213">
        <v>35.47</v>
      </c>
    </row>
    <row r="26" spans="2:13" ht="15" customHeight="1">
      <c r="B26" s="440">
        <v>8</v>
      </c>
      <c r="C26" s="443" t="s">
        <v>631</v>
      </c>
      <c r="D26" s="214" t="s">
        <v>1791</v>
      </c>
      <c r="E26" s="215">
        <v>2951</v>
      </c>
      <c r="F26" s="216">
        <v>3276</v>
      </c>
      <c r="G26" s="217">
        <v>6227</v>
      </c>
      <c r="H26" s="218">
        <v>1230</v>
      </c>
      <c r="I26" s="219">
        <v>1302</v>
      </c>
      <c r="J26" s="190">
        <v>2532</v>
      </c>
      <c r="K26" s="193">
        <v>41.68</v>
      </c>
      <c r="L26" s="194">
        <v>39.74</v>
      </c>
      <c r="M26" s="195">
        <v>40.66</v>
      </c>
    </row>
    <row r="27" spans="2:13" ht="15" customHeight="1">
      <c r="B27" s="441">
        <v>8</v>
      </c>
      <c r="C27" s="444" t="s">
        <v>631</v>
      </c>
      <c r="D27" s="220" t="s">
        <v>1792</v>
      </c>
      <c r="E27" s="197">
        <v>2951</v>
      </c>
      <c r="F27" s="198">
        <v>3275</v>
      </c>
      <c r="G27" s="199">
        <v>6226</v>
      </c>
      <c r="H27" s="200">
        <v>1226</v>
      </c>
      <c r="I27" s="201">
        <v>1297</v>
      </c>
      <c r="J27" s="199">
        <v>2523</v>
      </c>
      <c r="K27" s="202">
        <v>41.55</v>
      </c>
      <c r="L27" s="203">
        <v>39.6</v>
      </c>
      <c r="M27" s="204">
        <v>40.52</v>
      </c>
    </row>
    <row r="28" spans="2:13" ht="15" customHeight="1">
      <c r="B28" s="442">
        <v>8</v>
      </c>
      <c r="C28" s="445" t="s">
        <v>631</v>
      </c>
      <c r="D28" s="221" t="s">
        <v>1793</v>
      </c>
      <c r="E28" s="222">
        <v>2918</v>
      </c>
      <c r="F28" s="223">
        <v>3246</v>
      </c>
      <c r="G28" s="224">
        <v>6164</v>
      </c>
      <c r="H28" s="225">
        <v>1071</v>
      </c>
      <c r="I28" s="226">
        <v>1173</v>
      </c>
      <c r="J28" s="208">
        <v>2244</v>
      </c>
      <c r="K28" s="211">
        <v>36.7</v>
      </c>
      <c r="L28" s="212">
        <v>36.14</v>
      </c>
      <c r="M28" s="213">
        <v>36.4</v>
      </c>
    </row>
    <row r="29" spans="2:13" ht="15" customHeight="1">
      <c r="B29" s="440">
        <v>9</v>
      </c>
      <c r="C29" s="443" t="s">
        <v>632</v>
      </c>
      <c r="D29" s="187" t="s">
        <v>1791</v>
      </c>
      <c r="E29" s="188">
        <v>2906</v>
      </c>
      <c r="F29" s="189">
        <v>3447</v>
      </c>
      <c r="G29" s="190">
        <v>6353</v>
      </c>
      <c r="H29" s="191">
        <v>1233</v>
      </c>
      <c r="I29" s="192">
        <v>1382</v>
      </c>
      <c r="J29" s="190">
        <v>2615</v>
      </c>
      <c r="K29" s="193">
        <v>42.43</v>
      </c>
      <c r="L29" s="194">
        <v>40.09</v>
      </c>
      <c r="M29" s="195">
        <v>41.16</v>
      </c>
    </row>
    <row r="30" spans="2:13" ht="15" customHeight="1">
      <c r="B30" s="441">
        <v>9</v>
      </c>
      <c r="C30" s="444" t="s">
        <v>632</v>
      </c>
      <c r="D30" s="196" t="s">
        <v>1792</v>
      </c>
      <c r="E30" s="197">
        <v>2906</v>
      </c>
      <c r="F30" s="198">
        <v>3447</v>
      </c>
      <c r="G30" s="199">
        <v>6353</v>
      </c>
      <c r="H30" s="200">
        <v>1232</v>
      </c>
      <c r="I30" s="201">
        <v>1382</v>
      </c>
      <c r="J30" s="199">
        <v>2614</v>
      </c>
      <c r="K30" s="202">
        <v>42.4</v>
      </c>
      <c r="L30" s="203">
        <v>40.09</v>
      </c>
      <c r="M30" s="204">
        <v>41.15</v>
      </c>
    </row>
    <row r="31" spans="2:13" ht="15" customHeight="1">
      <c r="B31" s="442">
        <v>9</v>
      </c>
      <c r="C31" s="445" t="s">
        <v>632</v>
      </c>
      <c r="D31" s="205" t="s">
        <v>1793</v>
      </c>
      <c r="E31" s="206">
        <v>2896</v>
      </c>
      <c r="F31" s="207">
        <v>3424</v>
      </c>
      <c r="G31" s="208">
        <v>6320</v>
      </c>
      <c r="H31" s="209">
        <v>1158</v>
      </c>
      <c r="I31" s="210">
        <v>1296</v>
      </c>
      <c r="J31" s="208">
        <v>2454</v>
      </c>
      <c r="K31" s="211">
        <v>39.99</v>
      </c>
      <c r="L31" s="212">
        <v>37.85</v>
      </c>
      <c r="M31" s="213">
        <v>38.83</v>
      </c>
    </row>
    <row r="32" spans="2:13" ht="15" customHeight="1">
      <c r="B32" s="440">
        <v>10</v>
      </c>
      <c r="C32" s="443" t="s">
        <v>633</v>
      </c>
      <c r="D32" s="214" t="s">
        <v>1791</v>
      </c>
      <c r="E32" s="215">
        <v>2197</v>
      </c>
      <c r="F32" s="216">
        <v>2449</v>
      </c>
      <c r="G32" s="217">
        <v>4646</v>
      </c>
      <c r="H32" s="218">
        <v>882</v>
      </c>
      <c r="I32" s="219">
        <v>990</v>
      </c>
      <c r="J32" s="190">
        <v>1872</v>
      </c>
      <c r="K32" s="193">
        <v>40.15</v>
      </c>
      <c r="L32" s="194">
        <v>40.42</v>
      </c>
      <c r="M32" s="195">
        <v>40.29</v>
      </c>
    </row>
    <row r="33" spans="2:13" ht="15" customHeight="1">
      <c r="B33" s="441">
        <v>10</v>
      </c>
      <c r="C33" s="444" t="s">
        <v>633</v>
      </c>
      <c r="D33" s="220" t="s">
        <v>1792</v>
      </c>
      <c r="E33" s="197">
        <v>2197</v>
      </c>
      <c r="F33" s="198">
        <v>2449</v>
      </c>
      <c r="G33" s="199">
        <v>4646</v>
      </c>
      <c r="H33" s="200">
        <v>882</v>
      </c>
      <c r="I33" s="201">
        <v>990</v>
      </c>
      <c r="J33" s="199">
        <v>1872</v>
      </c>
      <c r="K33" s="202">
        <v>40.15</v>
      </c>
      <c r="L33" s="203">
        <v>40.42</v>
      </c>
      <c r="M33" s="204">
        <v>40.29</v>
      </c>
    </row>
    <row r="34" spans="2:13" ht="15" customHeight="1">
      <c r="B34" s="442">
        <v>10</v>
      </c>
      <c r="C34" s="445" t="s">
        <v>633</v>
      </c>
      <c r="D34" s="221" t="s">
        <v>1793</v>
      </c>
      <c r="E34" s="222">
        <v>2185</v>
      </c>
      <c r="F34" s="223">
        <v>2441</v>
      </c>
      <c r="G34" s="224">
        <v>4626</v>
      </c>
      <c r="H34" s="225">
        <v>796</v>
      </c>
      <c r="I34" s="226">
        <v>870</v>
      </c>
      <c r="J34" s="208">
        <v>1666</v>
      </c>
      <c r="K34" s="211">
        <v>36.43</v>
      </c>
      <c r="L34" s="212">
        <v>35.64</v>
      </c>
      <c r="M34" s="213">
        <v>36.01</v>
      </c>
    </row>
    <row r="35" spans="2:13" ht="15" customHeight="1">
      <c r="B35" s="440">
        <v>11</v>
      </c>
      <c r="C35" s="443" t="s">
        <v>634</v>
      </c>
      <c r="D35" s="187" t="s">
        <v>1791</v>
      </c>
      <c r="E35" s="188">
        <v>2686</v>
      </c>
      <c r="F35" s="189">
        <v>2938</v>
      </c>
      <c r="G35" s="190">
        <v>5624</v>
      </c>
      <c r="H35" s="191">
        <v>1139</v>
      </c>
      <c r="I35" s="192">
        <v>1258</v>
      </c>
      <c r="J35" s="190">
        <v>2397</v>
      </c>
      <c r="K35" s="193">
        <v>42.41</v>
      </c>
      <c r="L35" s="194">
        <v>42.82</v>
      </c>
      <c r="M35" s="195">
        <v>42.62</v>
      </c>
    </row>
    <row r="36" spans="2:13" ht="15" customHeight="1">
      <c r="B36" s="441">
        <v>11</v>
      </c>
      <c r="C36" s="444" t="s">
        <v>634</v>
      </c>
      <c r="D36" s="196" t="s">
        <v>1792</v>
      </c>
      <c r="E36" s="197">
        <v>2686</v>
      </c>
      <c r="F36" s="198">
        <v>2938</v>
      </c>
      <c r="G36" s="199">
        <v>5624</v>
      </c>
      <c r="H36" s="200">
        <v>1136</v>
      </c>
      <c r="I36" s="201">
        <v>1258</v>
      </c>
      <c r="J36" s="199">
        <v>2394</v>
      </c>
      <c r="K36" s="202">
        <v>42.29</v>
      </c>
      <c r="L36" s="203">
        <v>42.82</v>
      </c>
      <c r="M36" s="204">
        <v>42.57</v>
      </c>
    </row>
    <row r="37" spans="2:13" ht="15" customHeight="1">
      <c r="B37" s="442">
        <v>11</v>
      </c>
      <c r="C37" s="445" t="s">
        <v>634</v>
      </c>
      <c r="D37" s="205" t="s">
        <v>1793</v>
      </c>
      <c r="E37" s="206">
        <v>2662</v>
      </c>
      <c r="F37" s="207">
        <v>2914</v>
      </c>
      <c r="G37" s="208">
        <v>5576</v>
      </c>
      <c r="H37" s="209">
        <v>1068</v>
      </c>
      <c r="I37" s="210">
        <v>1166</v>
      </c>
      <c r="J37" s="208">
        <v>2234</v>
      </c>
      <c r="K37" s="211">
        <v>40.12</v>
      </c>
      <c r="L37" s="212">
        <v>40.01</v>
      </c>
      <c r="M37" s="213">
        <v>40.06</v>
      </c>
    </row>
    <row r="38" spans="2:13" ht="15" customHeight="1">
      <c r="B38" s="440">
        <v>12</v>
      </c>
      <c r="C38" s="443" t="s">
        <v>635</v>
      </c>
      <c r="D38" s="214" t="s">
        <v>1791</v>
      </c>
      <c r="E38" s="215">
        <v>1932</v>
      </c>
      <c r="F38" s="216">
        <v>2322</v>
      </c>
      <c r="G38" s="217">
        <v>4254</v>
      </c>
      <c r="H38" s="218">
        <v>856</v>
      </c>
      <c r="I38" s="219">
        <v>917</v>
      </c>
      <c r="J38" s="190">
        <v>1773</v>
      </c>
      <c r="K38" s="193">
        <v>44.31</v>
      </c>
      <c r="L38" s="194">
        <v>39.49</v>
      </c>
      <c r="M38" s="195">
        <v>41.68</v>
      </c>
    </row>
    <row r="39" spans="2:13" ht="15" customHeight="1">
      <c r="B39" s="441">
        <v>12</v>
      </c>
      <c r="C39" s="444" t="s">
        <v>635</v>
      </c>
      <c r="D39" s="220" t="s">
        <v>1792</v>
      </c>
      <c r="E39" s="197">
        <v>1932</v>
      </c>
      <c r="F39" s="198">
        <v>2322</v>
      </c>
      <c r="G39" s="199">
        <v>4254</v>
      </c>
      <c r="H39" s="200">
        <v>849</v>
      </c>
      <c r="I39" s="201">
        <v>915</v>
      </c>
      <c r="J39" s="199">
        <v>1764</v>
      </c>
      <c r="K39" s="202">
        <v>43.94</v>
      </c>
      <c r="L39" s="203">
        <v>39.41</v>
      </c>
      <c r="M39" s="204">
        <v>41.47</v>
      </c>
    </row>
    <row r="40" spans="2:13" ht="15" customHeight="1">
      <c r="B40" s="442">
        <v>12</v>
      </c>
      <c r="C40" s="445" t="s">
        <v>635</v>
      </c>
      <c r="D40" s="221" t="s">
        <v>1793</v>
      </c>
      <c r="E40" s="222">
        <v>1923</v>
      </c>
      <c r="F40" s="223">
        <v>2316</v>
      </c>
      <c r="G40" s="224">
        <v>4239</v>
      </c>
      <c r="H40" s="225">
        <v>784</v>
      </c>
      <c r="I40" s="226">
        <v>847</v>
      </c>
      <c r="J40" s="208">
        <v>1631</v>
      </c>
      <c r="K40" s="211">
        <v>40.77</v>
      </c>
      <c r="L40" s="212">
        <v>36.57</v>
      </c>
      <c r="M40" s="213">
        <v>38.48</v>
      </c>
    </row>
    <row r="41" spans="2:13" ht="15" customHeight="1">
      <c r="B41" s="440">
        <v>13</v>
      </c>
      <c r="C41" s="443" t="s">
        <v>636</v>
      </c>
      <c r="D41" s="187" t="s">
        <v>1791</v>
      </c>
      <c r="E41" s="188">
        <v>2244</v>
      </c>
      <c r="F41" s="189">
        <v>2580</v>
      </c>
      <c r="G41" s="190">
        <v>4824</v>
      </c>
      <c r="H41" s="191">
        <v>956</v>
      </c>
      <c r="I41" s="192">
        <v>1047</v>
      </c>
      <c r="J41" s="190">
        <v>2003</v>
      </c>
      <c r="K41" s="193">
        <v>42.6</v>
      </c>
      <c r="L41" s="194">
        <v>40.58</v>
      </c>
      <c r="M41" s="195">
        <v>41.52</v>
      </c>
    </row>
    <row r="42" spans="2:13" ht="15" customHeight="1">
      <c r="B42" s="441">
        <v>13</v>
      </c>
      <c r="C42" s="444" t="s">
        <v>636</v>
      </c>
      <c r="D42" s="196" t="s">
        <v>1792</v>
      </c>
      <c r="E42" s="197">
        <v>2244</v>
      </c>
      <c r="F42" s="198">
        <v>2580</v>
      </c>
      <c r="G42" s="199">
        <v>4824</v>
      </c>
      <c r="H42" s="200">
        <v>957</v>
      </c>
      <c r="I42" s="201">
        <v>1046</v>
      </c>
      <c r="J42" s="199">
        <v>2003</v>
      </c>
      <c r="K42" s="202">
        <v>42.65</v>
      </c>
      <c r="L42" s="203">
        <v>40.54</v>
      </c>
      <c r="M42" s="204">
        <v>41.52</v>
      </c>
    </row>
    <row r="43" spans="2:13" ht="15" customHeight="1">
      <c r="B43" s="442">
        <v>13</v>
      </c>
      <c r="C43" s="445" t="s">
        <v>636</v>
      </c>
      <c r="D43" s="205" t="s">
        <v>1793</v>
      </c>
      <c r="E43" s="206">
        <v>2230</v>
      </c>
      <c r="F43" s="207">
        <v>2565</v>
      </c>
      <c r="G43" s="208">
        <v>4795</v>
      </c>
      <c r="H43" s="209">
        <v>862</v>
      </c>
      <c r="I43" s="210">
        <v>958</v>
      </c>
      <c r="J43" s="208">
        <v>1820</v>
      </c>
      <c r="K43" s="211">
        <v>38.65</v>
      </c>
      <c r="L43" s="212">
        <v>37.35</v>
      </c>
      <c r="M43" s="213">
        <v>37.96</v>
      </c>
    </row>
    <row r="44" spans="2:13" ht="15" customHeight="1">
      <c r="B44" s="440">
        <v>14</v>
      </c>
      <c r="C44" s="443" t="s">
        <v>1794</v>
      </c>
      <c r="D44" s="214" t="s">
        <v>1791</v>
      </c>
      <c r="E44" s="215">
        <v>2020</v>
      </c>
      <c r="F44" s="216">
        <v>2333</v>
      </c>
      <c r="G44" s="217">
        <v>4353</v>
      </c>
      <c r="H44" s="218">
        <v>901</v>
      </c>
      <c r="I44" s="219">
        <v>963</v>
      </c>
      <c r="J44" s="190">
        <v>1864</v>
      </c>
      <c r="K44" s="193">
        <v>44.6</v>
      </c>
      <c r="L44" s="194">
        <v>41.28</v>
      </c>
      <c r="M44" s="195">
        <v>42.82</v>
      </c>
    </row>
    <row r="45" spans="2:13" ht="15" customHeight="1">
      <c r="B45" s="441">
        <v>14</v>
      </c>
      <c r="C45" s="444" t="s">
        <v>1794</v>
      </c>
      <c r="D45" s="220" t="s">
        <v>1792</v>
      </c>
      <c r="E45" s="197">
        <v>2020</v>
      </c>
      <c r="F45" s="198">
        <v>2333</v>
      </c>
      <c r="G45" s="199">
        <v>4353</v>
      </c>
      <c r="H45" s="200">
        <v>900</v>
      </c>
      <c r="I45" s="201">
        <v>962</v>
      </c>
      <c r="J45" s="199">
        <v>1862</v>
      </c>
      <c r="K45" s="202">
        <v>44.55</v>
      </c>
      <c r="L45" s="203">
        <v>41.23</v>
      </c>
      <c r="M45" s="204">
        <v>42.78</v>
      </c>
    </row>
    <row r="46" spans="2:13" ht="15" customHeight="1">
      <c r="B46" s="442">
        <v>14</v>
      </c>
      <c r="C46" s="445" t="s">
        <v>1794</v>
      </c>
      <c r="D46" s="221" t="s">
        <v>1793</v>
      </c>
      <c r="E46" s="222">
        <v>2002</v>
      </c>
      <c r="F46" s="223">
        <v>2320</v>
      </c>
      <c r="G46" s="224">
        <v>4322</v>
      </c>
      <c r="H46" s="225">
        <v>832</v>
      </c>
      <c r="I46" s="226">
        <v>921</v>
      </c>
      <c r="J46" s="208">
        <v>1753</v>
      </c>
      <c r="K46" s="211">
        <v>41.56</v>
      </c>
      <c r="L46" s="212">
        <v>39.7</v>
      </c>
      <c r="M46" s="213">
        <v>40.56</v>
      </c>
    </row>
    <row r="47" spans="2:13" ht="15" customHeight="1">
      <c r="B47" s="440">
        <v>15</v>
      </c>
      <c r="C47" s="443" t="s">
        <v>637</v>
      </c>
      <c r="D47" s="187" t="s">
        <v>1791</v>
      </c>
      <c r="E47" s="188">
        <v>2698</v>
      </c>
      <c r="F47" s="189">
        <v>2715</v>
      </c>
      <c r="G47" s="190">
        <v>5413</v>
      </c>
      <c r="H47" s="191">
        <v>1026</v>
      </c>
      <c r="I47" s="192">
        <v>1039</v>
      </c>
      <c r="J47" s="190">
        <v>2065</v>
      </c>
      <c r="K47" s="193">
        <v>38.03</v>
      </c>
      <c r="L47" s="194">
        <v>38.27</v>
      </c>
      <c r="M47" s="195">
        <v>38.15</v>
      </c>
    </row>
    <row r="48" spans="2:13" ht="15" customHeight="1">
      <c r="B48" s="441">
        <v>15</v>
      </c>
      <c r="C48" s="444" t="s">
        <v>637</v>
      </c>
      <c r="D48" s="196" t="s">
        <v>1792</v>
      </c>
      <c r="E48" s="197">
        <v>2697</v>
      </c>
      <c r="F48" s="198">
        <v>2714</v>
      </c>
      <c r="G48" s="199">
        <v>5411</v>
      </c>
      <c r="H48" s="200">
        <v>1021</v>
      </c>
      <c r="I48" s="201">
        <v>1034</v>
      </c>
      <c r="J48" s="199">
        <v>2055</v>
      </c>
      <c r="K48" s="202">
        <v>37.86</v>
      </c>
      <c r="L48" s="203">
        <v>38.1</v>
      </c>
      <c r="M48" s="204">
        <v>37.98</v>
      </c>
    </row>
    <row r="49" spans="2:13" ht="15" customHeight="1">
      <c r="B49" s="442">
        <v>15</v>
      </c>
      <c r="C49" s="445" t="s">
        <v>637</v>
      </c>
      <c r="D49" s="205" t="s">
        <v>1793</v>
      </c>
      <c r="E49" s="206">
        <v>2673</v>
      </c>
      <c r="F49" s="207">
        <v>2685</v>
      </c>
      <c r="G49" s="208">
        <v>5358</v>
      </c>
      <c r="H49" s="209">
        <v>1036</v>
      </c>
      <c r="I49" s="210">
        <v>1067</v>
      </c>
      <c r="J49" s="208">
        <v>2103</v>
      </c>
      <c r="K49" s="211">
        <v>38.76</v>
      </c>
      <c r="L49" s="212">
        <v>39.74</v>
      </c>
      <c r="M49" s="213">
        <v>39.25</v>
      </c>
    </row>
    <row r="50" spans="2:13" ht="15" customHeight="1">
      <c r="B50" s="440">
        <v>16</v>
      </c>
      <c r="C50" s="443" t="s">
        <v>638</v>
      </c>
      <c r="D50" s="214" t="s">
        <v>1791</v>
      </c>
      <c r="E50" s="215">
        <v>2692</v>
      </c>
      <c r="F50" s="216">
        <v>2855</v>
      </c>
      <c r="G50" s="217">
        <v>5547</v>
      </c>
      <c r="H50" s="218">
        <v>1047</v>
      </c>
      <c r="I50" s="219">
        <v>1122</v>
      </c>
      <c r="J50" s="190">
        <v>2169</v>
      </c>
      <c r="K50" s="193">
        <v>38.89</v>
      </c>
      <c r="L50" s="194">
        <v>39.3</v>
      </c>
      <c r="M50" s="195">
        <v>39.1</v>
      </c>
    </row>
    <row r="51" spans="2:13" ht="15" customHeight="1">
      <c r="B51" s="441">
        <v>16</v>
      </c>
      <c r="C51" s="444" t="s">
        <v>638</v>
      </c>
      <c r="D51" s="220" t="s">
        <v>1792</v>
      </c>
      <c r="E51" s="197">
        <v>2692</v>
      </c>
      <c r="F51" s="198">
        <v>2855</v>
      </c>
      <c r="G51" s="199">
        <v>5547</v>
      </c>
      <c r="H51" s="200">
        <v>1046</v>
      </c>
      <c r="I51" s="201">
        <v>1120</v>
      </c>
      <c r="J51" s="199">
        <v>2166</v>
      </c>
      <c r="K51" s="202">
        <v>38.86</v>
      </c>
      <c r="L51" s="203">
        <v>39.23</v>
      </c>
      <c r="M51" s="204">
        <v>39.05</v>
      </c>
    </row>
    <row r="52" spans="2:13" ht="15" customHeight="1">
      <c r="B52" s="442">
        <v>16</v>
      </c>
      <c r="C52" s="445" t="s">
        <v>638</v>
      </c>
      <c r="D52" s="221" t="s">
        <v>1793</v>
      </c>
      <c r="E52" s="222">
        <v>2677</v>
      </c>
      <c r="F52" s="223">
        <v>2847</v>
      </c>
      <c r="G52" s="224">
        <v>5524</v>
      </c>
      <c r="H52" s="225">
        <v>963</v>
      </c>
      <c r="I52" s="226">
        <v>1047</v>
      </c>
      <c r="J52" s="208">
        <v>2010</v>
      </c>
      <c r="K52" s="211">
        <v>35.97</v>
      </c>
      <c r="L52" s="212">
        <v>36.78</v>
      </c>
      <c r="M52" s="213">
        <v>36.39</v>
      </c>
    </row>
    <row r="53" spans="2:13" ht="15" customHeight="1">
      <c r="B53" s="440">
        <v>17</v>
      </c>
      <c r="C53" s="443" t="s">
        <v>639</v>
      </c>
      <c r="D53" s="187" t="s">
        <v>1791</v>
      </c>
      <c r="E53" s="188">
        <v>2699</v>
      </c>
      <c r="F53" s="189">
        <v>2967</v>
      </c>
      <c r="G53" s="190">
        <v>5666</v>
      </c>
      <c r="H53" s="191">
        <v>1150</v>
      </c>
      <c r="I53" s="192">
        <v>1223</v>
      </c>
      <c r="J53" s="190">
        <v>2373</v>
      </c>
      <c r="K53" s="193">
        <v>42.61</v>
      </c>
      <c r="L53" s="194">
        <v>41.22</v>
      </c>
      <c r="M53" s="195">
        <v>41.88</v>
      </c>
    </row>
    <row r="54" spans="2:13" ht="15" customHeight="1">
      <c r="B54" s="441">
        <v>17</v>
      </c>
      <c r="C54" s="444" t="s">
        <v>639</v>
      </c>
      <c r="D54" s="196" t="s">
        <v>1792</v>
      </c>
      <c r="E54" s="197">
        <v>2699</v>
      </c>
      <c r="F54" s="198">
        <v>2967</v>
      </c>
      <c r="G54" s="199">
        <v>5666</v>
      </c>
      <c r="H54" s="200">
        <v>1148</v>
      </c>
      <c r="I54" s="201">
        <v>1220</v>
      </c>
      <c r="J54" s="199">
        <v>2368</v>
      </c>
      <c r="K54" s="202">
        <v>42.53</v>
      </c>
      <c r="L54" s="203">
        <v>41.12</v>
      </c>
      <c r="M54" s="204">
        <v>41.79</v>
      </c>
    </row>
    <row r="55" spans="2:13" ht="15" customHeight="1">
      <c r="B55" s="442">
        <v>17</v>
      </c>
      <c r="C55" s="445" t="s">
        <v>639</v>
      </c>
      <c r="D55" s="205" t="s">
        <v>1793</v>
      </c>
      <c r="E55" s="206">
        <v>2686</v>
      </c>
      <c r="F55" s="207">
        <v>2951</v>
      </c>
      <c r="G55" s="208">
        <v>5637</v>
      </c>
      <c r="H55" s="209">
        <v>1108</v>
      </c>
      <c r="I55" s="210">
        <v>1202</v>
      </c>
      <c r="J55" s="208">
        <v>2310</v>
      </c>
      <c r="K55" s="211">
        <v>41.25</v>
      </c>
      <c r="L55" s="212">
        <v>40.73</v>
      </c>
      <c r="M55" s="213">
        <v>40.98</v>
      </c>
    </row>
    <row r="56" spans="2:13" ht="15" customHeight="1">
      <c r="B56" s="440">
        <v>18</v>
      </c>
      <c r="C56" s="443" t="s">
        <v>640</v>
      </c>
      <c r="D56" s="214" t="s">
        <v>1791</v>
      </c>
      <c r="E56" s="215">
        <v>2681</v>
      </c>
      <c r="F56" s="216">
        <v>2812</v>
      </c>
      <c r="G56" s="217">
        <v>5493</v>
      </c>
      <c r="H56" s="218">
        <v>1008</v>
      </c>
      <c r="I56" s="219">
        <v>1098</v>
      </c>
      <c r="J56" s="190">
        <v>2106</v>
      </c>
      <c r="K56" s="193">
        <v>37.6</v>
      </c>
      <c r="L56" s="194">
        <v>39.05</v>
      </c>
      <c r="M56" s="195">
        <v>38.34</v>
      </c>
    </row>
    <row r="57" spans="2:13" ht="15" customHeight="1">
      <c r="B57" s="441">
        <v>18</v>
      </c>
      <c r="C57" s="444" t="s">
        <v>640</v>
      </c>
      <c r="D57" s="220" t="s">
        <v>1792</v>
      </c>
      <c r="E57" s="197">
        <v>2681</v>
      </c>
      <c r="F57" s="198">
        <v>2812</v>
      </c>
      <c r="G57" s="199">
        <v>5493</v>
      </c>
      <c r="H57" s="200">
        <v>1007</v>
      </c>
      <c r="I57" s="201">
        <v>1093</v>
      </c>
      <c r="J57" s="199">
        <v>2100</v>
      </c>
      <c r="K57" s="202">
        <v>37.56</v>
      </c>
      <c r="L57" s="203">
        <v>38.87</v>
      </c>
      <c r="M57" s="204">
        <v>38.23</v>
      </c>
    </row>
    <row r="58" spans="2:13" ht="15" customHeight="1">
      <c r="B58" s="442">
        <v>18</v>
      </c>
      <c r="C58" s="445" t="s">
        <v>640</v>
      </c>
      <c r="D58" s="221" t="s">
        <v>1793</v>
      </c>
      <c r="E58" s="222">
        <v>2660</v>
      </c>
      <c r="F58" s="223">
        <v>2802</v>
      </c>
      <c r="G58" s="224">
        <v>5462</v>
      </c>
      <c r="H58" s="225">
        <v>990</v>
      </c>
      <c r="I58" s="226">
        <v>1087</v>
      </c>
      <c r="J58" s="208">
        <v>2077</v>
      </c>
      <c r="K58" s="211">
        <v>37.22</v>
      </c>
      <c r="L58" s="212">
        <v>38.79</v>
      </c>
      <c r="M58" s="213">
        <v>38.03</v>
      </c>
    </row>
    <row r="59" spans="2:13" ht="15" customHeight="1">
      <c r="B59" s="440">
        <v>19</v>
      </c>
      <c r="C59" s="443" t="s">
        <v>641</v>
      </c>
      <c r="D59" s="187" t="s">
        <v>1791</v>
      </c>
      <c r="E59" s="188">
        <v>2155</v>
      </c>
      <c r="F59" s="189">
        <v>2088</v>
      </c>
      <c r="G59" s="190">
        <v>4243</v>
      </c>
      <c r="H59" s="191">
        <v>752</v>
      </c>
      <c r="I59" s="192">
        <v>710</v>
      </c>
      <c r="J59" s="190">
        <v>1462</v>
      </c>
      <c r="K59" s="193">
        <v>34.9</v>
      </c>
      <c r="L59" s="194">
        <v>34</v>
      </c>
      <c r="M59" s="195">
        <v>34.46</v>
      </c>
    </row>
    <row r="60" spans="2:13" ht="15" customHeight="1">
      <c r="B60" s="441">
        <v>19</v>
      </c>
      <c r="C60" s="444" t="s">
        <v>641</v>
      </c>
      <c r="D60" s="196" t="s">
        <v>1792</v>
      </c>
      <c r="E60" s="197">
        <v>2155</v>
      </c>
      <c r="F60" s="198">
        <v>2088</v>
      </c>
      <c r="G60" s="199">
        <v>4243</v>
      </c>
      <c r="H60" s="200">
        <v>750</v>
      </c>
      <c r="I60" s="201">
        <v>708</v>
      </c>
      <c r="J60" s="199">
        <v>1458</v>
      </c>
      <c r="K60" s="202">
        <v>34.8</v>
      </c>
      <c r="L60" s="203">
        <v>33.91</v>
      </c>
      <c r="M60" s="204">
        <v>34.36</v>
      </c>
    </row>
    <row r="61" spans="2:13" ht="15" customHeight="1">
      <c r="B61" s="452">
        <v>19</v>
      </c>
      <c r="C61" s="456" t="s">
        <v>641</v>
      </c>
      <c r="D61" s="205" t="s">
        <v>1793</v>
      </c>
      <c r="E61" s="206">
        <v>2131</v>
      </c>
      <c r="F61" s="207">
        <v>2068</v>
      </c>
      <c r="G61" s="208">
        <v>4199</v>
      </c>
      <c r="H61" s="209">
        <v>712</v>
      </c>
      <c r="I61" s="210">
        <v>729</v>
      </c>
      <c r="J61" s="208">
        <v>1441</v>
      </c>
      <c r="K61" s="211">
        <v>33.41</v>
      </c>
      <c r="L61" s="212">
        <v>35.25</v>
      </c>
      <c r="M61" s="213">
        <v>34.32</v>
      </c>
    </row>
    <row r="62" spans="2:13" ht="15" customHeight="1">
      <c r="B62" s="227"/>
      <c r="C62" s="228"/>
      <c r="D62" s="227"/>
      <c r="E62" s="229"/>
      <c r="F62" s="229"/>
      <c r="G62" s="230"/>
      <c r="H62" s="230"/>
      <c r="I62" s="230"/>
      <c r="J62" s="230"/>
      <c r="K62" s="231"/>
      <c r="L62" s="231"/>
      <c r="M62" s="231"/>
    </row>
    <row r="63" spans="2:13" s="78" customFormat="1" ht="15" customHeight="1">
      <c r="B63" s="446" t="s">
        <v>1613</v>
      </c>
      <c r="C63" s="450" t="s">
        <v>737</v>
      </c>
      <c r="D63" s="448" t="s">
        <v>700</v>
      </c>
      <c r="E63" s="434" t="s">
        <v>718</v>
      </c>
      <c r="F63" s="435"/>
      <c r="G63" s="436"/>
      <c r="H63" s="434" t="s">
        <v>872</v>
      </c>
      <c r="I63" s="435"/>
      <c r="J63" s="436"/>
      <c r="K63" s="437" t="s">
        <v>1374</v>
      </c>
      <c r="L63" s="438"/>
      <c r="M63" s="439"/>
    </row>
    <row r="64" spans="2:13" s="78" customFormat="1" ht="15" customHeight="1">
      <c r="B64" s="447"/>
      <c r="C64" s="451"/>
      <c r="D64" s="449"/>
      <c r="E64" s="182" t="s">
        <v>876</v>
      </c>
      <c r="F64" s="183" t="s">
        <v>877</v>
      </c>
      <c r="G64" s="126" t="s">
        <v>720</v>
      </c>
      <c r="H64" s="182" t="s">
        <v>876</v>
      </c>
      <c r="I64" s="183" t="s">
        <v>877</v>
      </c>
      <c r="J64" s="126" t="s">
        <v>720</v>
      </c>
      <c r="K64" s="184" t="s">
        <v>876</v>
      </c>
      <c r="L64" s="185" t="s">
        <v>877</v>
      </c>
      <c r="M64" s="186" t="s">
        <v>47</v>
      </c>
    </row>
    <row r="65" spans="2:13" ht="15" customHeight="1">
      <c r="B65" s="440">
        <v>20</v>
      </c>
      <c r="C65" s="443" t="s">
        <v>642</v>
      </c>
      <c r="D65" s="214" t="s">
        <v>1791</v>
      </c>
      <c r="E65" s="215">
        <v>2477</v>
      </c>
      <c r="F65" s="216">
        <v>2443</v>
      </c>
      <c r="G65" s="217">
        <v>4920</v>
      </c>
      <c r="H65" s="218">
        <v>896</v>
      </c>
      <c r="I65" s="219">
        <v>910</v>
      </c>
      <c r="J65" s="217">
        <v>1806</v>
      </c>
      <c r="K65" s="232">
        <v>36.17</v>
      </c>
      <c r="L65" s="194">
        <v>37.25</v>
      </c>
      <c r="M65" s="195">
        <v>36.71</v>
      </c>
    </row>
    <row r="66" spans="2:13" ht="15" customHeight="1">
      <c r="B66" s="441">
        <v>20</v>
      </c>
      <c r="C66" s="444" t="s">
        <v>642</v>
      </c>
      <c r="D66" s="220" t="s">
        <v>1792</v>
      </c>
      <c r="E66" s="197">
        <v>2477</v>
      </c>
      <c r="F66" s="198">
        <v>2443</v>
      </c>
      <c r="G66" s="199">
        <v>4920</v>
      </c>
      <c r="H66" s="200">
        <v>895</v>
      </c>
      <c r="I66" s="201">
        <v>904</v>
      </c>
      <c r="J66" s="199">
        <v>1799</v>
      </c>
      <c r="K66" s="202">
        <v>36.13</v>
      </c>
      <c r="L66" s="203">
        <v>37</v>
      </c>
      <c r="M66" s="204">
        <v>36.57</v>
      </c>
    </row>
    <row r="67" spans="2:13" ht="15" customHeight="1">
      <c r="B67" s="442">
        <v>20</v>
      </c>
      <c r="C67" s="445" t="s">
        <v>642</v>
      </c>
      <c r="D67" s="221" t="s">
        <v>1793</v>
      </c>
      <c r="E67" s="222">
        <v>2453</v>
      </c>
      <c r="F67" s="223">
        <v>2428</v>
      </c>
      <c r="G67" s="224">
        <v>4881</v>
      </c>
      <c r="H67" s="225">
        <v>818</v>
      </c>
      <c r="I67" s="226">
        <v>840</v>
      </c>
      <c r="J67" s="224">
        <v>1658</v>
      </c>
      <c r="K67" s="233">
        <v>33.35</v>
      </c>
      <c r="L67" s="234">
        <v>34.6</v>
      </c>
      <c r="M67" s="235">
        <v>33.97</v>
      </c>
    </row>
    <row r="68" spans="2:13" ht="15" customHeight="1">
      <c r="B68" s="440">
        <v>21</v>
      </c>
      <c r="C68" s="443" t="s">
        <v>643</v>
      </c>
      <c r="D68" s="187" t="s">
        <v>1791</v>
      </c>
      <c r="E68" s="188">
        <v>2480</v>
      </c>
      <c r="F68" s="189">
        <v>2653</v>
      </c>
      <c r="G68" s="190">
        <v>5133</v>
      </c>
      <c r="H68" s="191">
        <v>1099</v>
      </c>
      <c r="I68" s="192">
        <v>1221</v>
      </c>
      <c r="J68" s="190">
        <v>2320</v>
      </c>
      <c r="K68" s="232">
        <v>44.31</v>
      </c>
      <c r="L68" s="194">
        <v>46.02</v>
      </c>
      <c r="M68" s="195">
        <v>45.2</v>
      </c>
    </row>
    <row r="69" spans="2:13" ht="15" customHeight="1">
      <c r="B69" s="441">
        <v>21</v>
      </c>
      <c r="C69" s="444" t="s">
        <v>643</v>
      </c>
      <c r="D69" s="196" t="s">
        <v>1792</v>
      </c>
      <c r="E69" s="197">
        <v>2479</v>
      </c>
      <c r="F69" s="198">
        <v>2653</v>
      </c>
      <c r="G69" s="199">
        <v>5132</v>
      </c>
      <c r="H69" s="200">
        <v>1090</v>
      </c>
      <c r="I69" s="201">
        <v>1217</v>
      </c>
      <c r="J69" s="199">
        <v>2307</v>
      </c>
      <c r="K69" s="202">
        <v>43.97</v>
      </c>
      <c r="L69" s="203">
        <v>45.87</v>
      </c>
      <c r="M69" s="204">
        <v>44.95</v>
      </c>
    </row>
    <row r="70" spans="2:13" ht="15" customHeight="1">
      <c r="B70" s="442">
        <v>21</v>
      </c>
      <c r="C70" s="445" t="s">
        <v>643</v>
      </c>
      <c r="D70" s="205" t="s">
        <v>1793</v>
      </c>
      <c r="E70" s="206">
        <v>2470</v>
      </c>
      <c r="F70" s="207">
        <v>2639</v>
      </c>
      <c r="G70" s="208">
        <v>5109</v>
      </c>
      <c r="H70" s="209">
        <v>1004</v>
      </c>
      <c r="I70" s="210">
        <v>1139</v>
      </c>
      <c r="J70" s="208">
        <v>2143</v>
      </c>
      <c r="K70" s="233">
        <v>40.65</v>
      </c>
      <c r="L70" s="234">
        <v>43.16</v>
      </c>
      <c r="M70" s="235">
        <v>41.95</v>
      </c>
    </row>
    <row r="71" spans="2:13" ht="15" customHeight="1">
      <c r="B71" s="440">
        <v>22</v>
      </c>
      <c r="C71" s="443" t="s">
        <v>1790</v>
      </c>
      <c r="D71" s="214" t="s">
        <v>1791</v>
      </c>
      <c r="E71" s="215">
        <v>2266</v>
      </c>
      <c r="F71" s="216">
        <v>2446</v>
      </c>
      <c r="G71" s="217">
        <v>4712</v>
      </c>
      <c r="H71" s="218">
        <v>922</v>
      </c>
      <c r="I71" s="219">
        <v>1000</v>
      </c>
      <c r="J71" s="217">
        <v>1922</v>
      </c>
      <c r="K71" s="232">
        <v>40.69</v>
      </c>
      <c r="L71" s="194">
        <v>40.88</v>
      </c>
      <c r="M71" s="195">
        <v>40.79</v>
      </c>
    </row>
    <row r="72" spans="2:13" ht="15" customHeight="1">
      <c r="B72" s="441">
        <v>22</v>
      </c>
      <c r="C72" s="444" t="s">
        <v>1790</v>
      </c>
      <c r="D72" s="220" t="s">
        <v>1792</v>
      </c>
      <c r="E72" s="197">
        <v>2266</v>
      </c>
      <c r="F72" s="198">
        <v>2446</v>
      </c>
      <c r="G72" s="199">
        <v>4712</v>
      </c>
      <c r="H72" s="200">
        <v>922</v>
      </c>
      <c r="I72" s="201">
        <v>999</v>
      </c>
      <c r="J72" s="199">
        <v>1921</v>
      </c>
      <c r="K72" s="202">
        <v>40.69</v>
      </c>
      <c r="L72" s="203">
        <v>40.84</v>
      </c>
      <c r="M72" s="204">
        <v>40.77</v>
      </c>
    </row>
    <row r="73" spans="2:13" ht="15" customHeight="1">
      <c r="B73" s="442">
        <v>22</v>
      </c>
      <c r="C73" s="445" t="s">
        <v>1790</v>
      </c>
      <c r="D73" s="221" t="s">
        <v>1793</v>
      </c>
      <c r="E73" s="222">
        <v>2257</v>
      </c>
      <c r="F73" s="223">
        <v>2431</v>
      </c>
      <c r="G73" s="224">
        <v>4688</v>
      </c>
      <c r="H73" s="225">
        <v>840</v>
      </c>
      <c r="I73" s="226">
        <v>920</v>
      </c>
      <c r="J73" s="224">
        <v>1760</v>
      </c>
      <c r="K73" s="233">
        <v>37.22</v>
      </c>
      <c r="L73" s="234">
        <v>37.84</v>
      </c>
      <c r="M73" s="235">
        <v>37.54</v>
      </c>
    </row>
    <row r="74" spans="2:13" ht="15" customHeight="1">
      <c r="B74" s="440">
        <v>23</v>
      </c>
      <c r="C74" s="443" t="s">
        <v>923</v>
      </c>
      <c r="D74" s="187" t="s">
        <v>1791</v>
      </c>
      <c r="E74" s="188">
        <v>1069</v>
      </c>
      <c r="F74" s="189">
        <v>1141</v>
      </c>
      <c r="G74" s="190">
        <v>2210</v>
      </c>
      <c r="H74" s="191">
        <v>459</v>
      </c>
      <c r="I74" s="192">
        <v>470</v>
      </c>
      <c r="J74" s="190">
        <v>929</v>
      </c>
      <c r="K74" s="232">
        <v>42.94</v>
      </c>
      <c r="L74" s="194">
        <v>41.19</v>
      </c>
      <c r="M74" s="195">
        <v>42.04</v>
      </c>
    </row>
    <row r="75" spans="2:13" ht="15" customHeight="1">
      <c r="B75" s="441">
        <v>23</v>
      </c>
      <c r="C75" s="444" t="s">
        <v>923</v>
      </c>
      <c r="D75" s="196" t="s">
        <v>1792</v>
      </c>
      <c r="E75" s="197">
        <v>1069</v>
      </c>
      <c r="F75" s="198">
        <v>1141</v>
      </c>
      <c r="G75" s="199">
        <v>2210</v>
      </c>
      <c r="H75" s="200">
        <v>458</v>
      </c>
      <c r="I75" s="201">
        <v>469</v>
      </c>
      <c r="J75" s="199">
        <v>927</v>
      </c>
      <c r="K75" s="202">
        <v>42.84</v>
      </c>
      <c r="L75" s="203">
        <v>41.1</v>
      </c>
      <c r="M75" s="204">
        <v>41.95</v>
      </c>
    </row>
    <row r="76" spans="2:13" ht="15" customHeight="1">
      <c r="B76" s="442">
        <v>23</v>
      </c>
      <c r="C76" s="445" t="s">
        <v>923</v>
      </c>
      <c r="D76" s="205" t="s">
        <v>1793</v>
      </c>
      <c r="E76" s="206">
        <v>1068</v>
      </c>
      <c r="F76" s="207">
        <v>1137</v>
      </c>
      <c r="G76" s="208">
        <v>2205</v>
      </c>
      <c r="H76" s="209">
        <v>432</v>
      </c>
      <c r="I76" s="210">
        <v>428</v>
      </c>
      <c r="J76" s="208">
        <v>860</v>
      </c>
      <c r="K76" s="233">
        <v>40.45</v>
      </c>
      <c r="L76" s="234">
        <v>37.64</v>
      </c>
      <c r="M76" s="235">
        <v>39</v>
      </c>
    </row>
    <row r="77" spans="2:13" ht="15" customHeight="1">
      <c r="B77" s="440">
        <v>24</v>
      </c>
      <c r="C77" s="443" t="s">
        <v>924</v>
      </c>
      <c r="D77" s="214" t="s">
        <v>1791</v>
      </c>
      <c r="E77" s="215">
        <v>1743</v>
      </c>
      <c r="F77" s="216">
        <v>1900</v>
      </c>
      <c r="G77" s="217">
        <v>3643</v>
      </c>
      <c r="H77" s="218">
        <v>681</v>
      </c>
      <c r="I77" s="219">
        <v>730</v>
      </c>
      <c r="J77" s="217">
        <v>1411</v>
      </c>
      <c r="K77" s="232">
        <v>39.07</v>
      </c>
      <c r="L77" s="194">
        <v>38.42</v>
      </c>
      <c r="M77" s="195">
        <v>38.73</v>
      </c>
    </row>
    <row r="78" spans="2:13" ht="15" customHeight="1">
      <c r="B78" s="441">
        <v>24</v>
      </c>
      <c r="C78" s="444" t="s">
        <v>924</v>
      </c>
      <c r="D78" s="220" t="s">
        <v>1792</v>
      </c>
      <c r="E78" s="197">
        <v>1743</v>
      </c>
      <c r="F78" s="198">
        <v>1900</v>
      </c>
      <c r="G78" s="199">
        <v>3643</v>
      </c>
      <c r="H78" s="200">
        <v>679</v>
      </c>
      <c r="I78" s="201">
        <v>727</v>
      </c>
      <c r="J78" s="199">
        <v>1406</v>
      </c>
      <c r="K78" s="202">
        <v>38.96</v>
      </c>
      <c r="L78" s="203">
        <v>38.26</v>
      </c>
      <c r="M78" s="204">
        <v>38.59</v>
      </c>
    </row>
    <row r="79" spans="2:13" ht="15" customHeight="1">
      <c r="B79" s="442">
        <v>24</v>
      </c>
      <c r="C79" s="445" t="s">
        <v>924</v>
      </c>
      <c r="D79" s="221" t="s">
        <v>1793</v>
      </c>
      <c r="E79" s="222">
        <v>1728</v>
      </c>
      <c r="F79" s="223">
        <v>1888</v>
      </c>
      <c r="G79" s="224">
        <v>3616</v>
      </c>
      <c r="H79" s="225">
        <v>656</v>
      </c>
      <c r="I79" s="226">
        <v>678</v>
      </c>
      <c r="J79" s="224">
        <v>1334</v>
      </c>
      <c r="K79" s="233">
        <v>37.96</v>
      </c>
      <c r="L79" s="234">
        <v>35.91</v>
      </c>
      <c r="M79" s="235">
        <v>36.89</v>
      </c>
    </row>
    <row r="80" spans="2:13" ht="15" customHeight="1">
      <c r="B80" s="440">
        <v>25</v>
      </c>
      <c r="C80" s="443" t="s">
        <v>925</v>
      </c>
      <c r="D80" s="187" t="s">
        <v>1791</v>
      </c>
      <c r="E80" s="188">
        <v>1439</v>
      </c>
      <c r="F80" s="189">
        <v>1600</v>
      </c>
      <c r="G80" s="190">
        <v>3039</v>
      </c>
      <c r="H80" s="191">
        <v>557</v>
      </c>
      <c r="I80" s="192">
        <v>621</v>
      </c>
      <c r="J80" s="190">
        <v>1178</v>
      </c>
      <c r="K80" s="232">
        <v>38.71</v>
      </c>
      <c r="L80" s="194">
        <v>38.81</v>
      </c>
      <c r="M80" s="195">
        <v>38.76</v>
      </c>
    </row>
    <row r="81" spans="2:13" ht="15" customHeight="1">
      <c r="B81" s="441">
        <v>25</v>
      </c>
      <c r="C81" s="444" t="s">
        <v>925</v>
      </c>
      <c r="D81" s="196" t="s">
        <v>1792</v>
      </c>
      <c r="E81" s="197">
        <v>1439</v>
      </c>
      <c r="F81" s="198">
        <v>1599</v>
      </c>
      <c r="G81" s="199">
        <v>3038</v>
      </c>
      <c r="H81" s="200">
        <v>557</v>
      </c>
      <c r="I81" s="201">
        <v>619</v>
      </c>
      <c r="J81" s="199">
        <v>1176</v>
      </c>
      <c r="K81" s="202">
        <v>38.71</v>
      </c>
      <c r="L81" s="203">
        <v>38.71</v>
      </c>
      <c r="M81" s="204">
        <v>38.71</v>
      </c>
    </row>
    <row r="82" spans="2:13" ht="15" customHeight="1">
      <c r="B82" s="442">
        <v>25</v>
      </c>
      <c r="C82" s="445" t="s">
        <v>925</v>
      </c>
      <c r="D82" s="205" t="s">
        <v>1793</v>
      </c>
      <c r="E82" s="206">
        <v>1431</v>
      </c>
      <c r="F82" s="207">
        <v>1586</v>
      </c>
      <c r="G82" s="208">
        <v>3017</v>
      </c>
      <c r="H82" s="209">
        <v>509</v>
      </c>
      <c r="I82" s="210">
        <v>550</v>
      </c>
      <c r="J82" s="208">
        <v>1059</v>
      </c>
      <c r="K82" s="233">
        <v>35.57</v>
      </c>
      <c r="L82" s="234">
        <v>34.68</v>
      </c>
      <c r="M82" s="235">
        <v>35.1</v>
      </c>
    </row>
    <row r="83" spans="2:13" ht="15" customHeight="1">
      <c r="B83" s="440">
        <v>26</v>
      </c>
      <c r="C83" s="443" t="s">
        <v>926</v>
      </c>
      <c r="D83" s="214" t="s">
        <v>1791</v>
      </c>
      <c r="E83" s="215">
        <v>1678</v>
      </c>
      <c r="F83" s="216">
        <v>2110</v>
      </c>
      <c r="G83" s="217">
        <v>3788</v>
      </c>
      <c r="H83" s="218">
        <v>819</v>
      </c>
      <c r="I83" s="219">
        <v>931</v>
      </c>
      <c r="J83" s="217">
        <v>1750</v>
      </c>
      <c r="K83" s="232">
        <v>48.81</v>
      </c>
      <c r="L83" s="194">
        <v>44.12</v>
      </c>
      <c r="M83" s="195">
        <v>46.2</v>
      </c>
    </row>
    <row r="84" spans="2:13" ht="15" customHeight="1">
      <c r="B84" s="441">
        <v>26</v>
      </c>
      <c r="C84" s="444" t="s">
        <v>926</v>
      </c>
      <c r="D84" s="220" t="s">
        <v>1792</v>
      </c>
      <c r="E84" s="197">
        <v>1678</v>
      </c>
      <c r="F84" s="198">
        <v>2110</v>
      </c>
      <c r="G84" s="199">
        <v>3788</v>
      </c>
      <c r="H84" s="200">
        <v>817</v>
      </c>
      <c r="I84" s="201">
        <v>926</v>
      </c>
      <c r="J84" s="199">
        <v>1743</v>
      </c>
      <c r="K84" s="202">
        <v>48.69</v>
      </c>
      <c r="L84" s="203">
        <v>43.89</v>
      </c>
      <c r="M84" s="204">
        <v>46.01</v>
      </c>
    </row>
    <row r="85" spans="2:13" ht="15" customHeight="1">
      <c r="B85" s="442">
        <v>26</v>
      </c>
      <c r="C85" s="445" t="s">
        <v>926</v>
      </c>
      <c r="D85" s="221" t="s">
        <v>1793</v>
      </c>
      <c r="E85" s="222">
        <v>1670</v>
      </c>
      <c r="F85" s="223">
        <v>2104</v>
      </c>
      <c r="G85" s="224">
        <v>3774</v>
      </c>
      <c r="H85" s="225">
        <v>728</v>
      </c>
      <c r="I85" s="226">
        <v>831</v>
      </c>
      <c r="J85" s="224">
        <v>1559</v>
      </c>
      <c r="K85" s="233">
        <v>43.59</v>
      </c>
      <c r="L85" s="234">
        <v>39.5</v>
      </c>
      <c r="M85" s="235">
        <v>41.31</v>
      </c>
    </row>
    <row r="86" spans="2:13" ht="15" customHeight="1">
      <c r="B86" s="440">
        <v>27</v>
      </c>
      <c r="C86" s="443" t="s">
        <v>927</v>
      </c>
      <c r="D86" s="187" t="s">
        <v>1791</v>
      </c>
      <c r="E86" s="188">
        <v>169</v>
      </c>
      <c r="F86" s="189">
        <v>171</v>
      </c>
      <c r="G86" s="190">
        <v>340</v>
      </c>
      <c r="H86" s="191">
        <v>99</v>
      </c>
      <c r="I86" s="192">
        <v>87</v>
      </c>
      <c r="J86" s="190">
        <v>186</v>
      </c>
      <c r="K86" s="232">
        <v>58.58</v>
      </c>
      <c r="L86" s="194">
        <v>50.88</v>
      </c>
      <c r="M86" s="195">
        <v>54.71</v>
      </c>
    </row>
    <row r="87" spans="2:13" ht="15" customHeight="1">
      <c r="B87" s="441">
        <v>27</v>
      </c>
      <c r="C87" s="444" t="s">
        <v>927</v>
      </c>
      <c r="D87" s="196" t="s">
        <v>1792</v>
      </c>
      <c r="E87" s="197">
        <v>169</v>
      </c>
      <c r="F87" s="198">
        <v>171</v>
      </c>
      <c r="G87" s="199">
        <v>340</v>
      </c>
      <c r="H87" s="200">
        <v>99</v>
      </c>
      <c r="I87" s="201">
        <v>87</v>
      </c>
      <c r="J87" s="199">
        <v>186</v>
      </c>
      <c r="K87" s="202">
        <v>58.58</v>
      </c>
      <c r="L87" s="203">
        <v>50.88</v>
      </c>
      <c r="M87" s="204">
        <v>54.71</v>
      </c>
    </row>
    <row r="88" spans="2:13" ht="15" customHeight="1">
      <c r="B88" s="442">
        <v>27</v>
      </c>
      <c r="C88" s="445" t="s">
        <v>927</v>
      </c>
      <c r="D88" s="205" t="s">
        <v>1793</v>
      </c>
      <c r="E88" s="206">
        <v>167</v>
      </c>
      <c r="F88" s="207">
        <v>171</v>
      </c>
      <c r="G88" s="208">
        <v>338</v>
      </c>
      <c r="H88" s="209">
        <v>96</v>
      </c>
      <c r="I88" s="210">
        <v>81</v>
      </c>
      <c r="J88" s="208">
        <v>177</v>
      </c>
      <c r="K88" s="233">
        <v>57.49</v>
      </c>
      <c r="L88" s="234">
        <v>47.37</v>
      </c>
      <c r="M88" s="235">
        <v>52.37</v>
      </c>
    </row>
    <row r="89" spans="2:13" ht="15" customHeight="1">
      <c r="B89" s="440">
        <v>28</v>
      </c>
      <c r="C89" s="443" t="s">
        <v>928</v>
      </c>
      <c r="D89" s="214" t="s">
        <v>1791</v>
      </c>
      <c r="E89" s="215">
        <v>2620</v>
      </c>
      <c r="F89" s="216">
        <v>2716</v>
      </c>
      <c r="G89" s="217">
        <v>5336</v>
      </c>
      <c r="H89" s="218">
        <v>1175</v>
      </c>
      <c r="I89" s="219">
        <v>1220</v>
      </c>
      <c r="J89" s="217">
        <v>2395</v>
      </c>
      <c r="K89" s="232">
        <v>44.85</v>
      </c>
      <c r="L89" s="194">
        <v>44.92</v>
      </c>
      <c r="M89" s="195">
        <v>44.88</v>
      </c>
    </row>
    <row r="90" spans="2:13" ht="15" customHeight="1">
      <c r="B90" s="441">
        <v>28</v>
      </c>
      <c r="C90" s="444" t="s">
        <v>928</v>
      </c>
      <c r="D90" s="220" t="s">
        <v>1792</v>
      </c>
      <c r="E90" s="197">
        <v>2620</v>
      </c>
      <c r="F90" s="198">
        <v>2716</v>
      </c>
      <c r="G90" s="199">
        <v>5336</v>
      </c>
      <c r="H90" s="200">
        <v>1175</v>
      </c>
      <c r="I90" s="201">
        <v>1220</v>
      </c>
      <c r="J90" s="199">
        <v>2395</v>
      </c>
      <c r="K90" s="202">
        <v>44.85</v>
      </c>
      <c r="L90" s="203">
        <v>44.92</v>
      </c>
      <c r="M90" s="204">
        <v>44.88</v>
      </c>
    </row>
    <row r="91" spans="2:13" ht="15" customHeight="1">
      <c r="B91" s="442">
        <v>28</v>
      </c>
      <c r="C91" s="445" t="s">
        <v>928</v>
      </c>
      <c r="D91" s="221" t="s">
        <v>1793</v>
      </c>
      <c r="E91" s="222">
        <v>2585</v>
      </c>
      <c r="F91" s="223">
        <v>2686</v>
      </c>
      <c r="G91" s="224">
        <v>5271</v>
      </c>
      <c r="H91" s="225">
        <v>1050</v>
      </c>
      <c r="I91" s="226">
        <v>1077</v>
      </c>
      <c r="J91" s="224">
        <v>2127</v>
      </c>
      <c r="K91" s="233">
        <v>40.62</v>
      </c>
      <c r="L91" s="234">
        <v>40.1</v>
      </c>
      <c r="M91" s="235">
        <v>40.35</v>
      </c>
    </row>
    <row r="92" spans="2:13" ht="15" customHeight="1">
      <c r="B92" s="440">
        <v>29</v>
      </c>
      <c r="C92" s="443" t="s">
        <v>929</v>
      </c>
      <c r="D92" s="187" t="s">
        <v>1791</v>
      </c>
      <c r="E92" s="188">
        <v>2197</v>
      </c>
      <c r="F92" s="189">
        <v>2266</v>
      </c>
      <c r="G92" s="190">
        <v>4463</v>
      </c>
      <c r="H92" s="191">
        <v>923</v>
      </c>
      <c r="I92" s="192">
        <v>919</v>
      </c>
      <c r="J92" s="190">
        <v>1842</v>
      </c>
      <c r="K92" s="232">
        <v>42.01</v>
      </c>
      <c r="L92" s="194">
        <v>40.56</v>
      </c>
      <c r="M92" s="195">
        <v>41.27</v>
      </c>
    </row>
    <row r="93" spans="2:13" ht="15" customHeight="1">
      <c r="B93" s="441">
        <v>29</v>
      </c>
      <c r="C93" s="444" t="s">
        <v>929</v>
      </c>
      <c r="D93" s="196" t="s">
        <v>1792</v>
      </c>
      <c r="E93" s="197">
        <v>2197</v>
      </c>
      <c r="F93" s="198">
        <v>2266</v>
      </c>
      <c r="G93" s="199">
        <v>4463</v>
      </c>
      <c r="H93" s="200">
        <v>922</v>
      </c>
      <c r="I93" s="201">
        <v>919</v>
      </c>
      <c r="J93" s="199">
        <v>1841</v>
      </c>
      <c r="K93" s="202">
        <v>41.97</v>
      </c>
      <c r="L93" s="203">
        <v>40.56</v>
      </c>
      <c r="M93" s="204">
        <v>41.25</v>
      </c>
    </row>
    <row r="94" spans="2:13" ht="15" customHeight="1">
      <c r="B94" s="442">
        <v>29</v>
      </c>
      <c r="C94" s="445" t="s">
        <v>929</v>
      </c>
      <c r="D94" s="205" t="s">
        <v>1793</v>
      </c>
      <c r="E94" s="206">
        <v>2182</v>
      </c>
      <c r="F94" s="207">
        <v>2240</v>
      </c>
      <c r="G94" s="208">
        <v>4422</v>
      </c>
      <c r="H94" s="209">
        <v>922</v>
      </c>
      <c r="I94" s="210">
        <v>904</v>
      </c>
      <c r="J94" s="208">
        <v>1826</v>
      </c>
      <c r="K94" s="233">
        <v>42.25</v>
      </c>
      <c r="L94" s="234">
        <v>40.36</v>
      </c>
      <c r="M94" s="235">
        <v>41.29</v>
      </c>
    </row>
    <row r="95" spans="2:13" ht="15" customHeight="1">
      <c r="B95" s="440">
        <v>30</v>
      </c>
      <c r="C95" s="443" t="s">
        <v>930</v>
      </c>
      <c r="D95" s="214" t="s">
        <v>1791</v>
      </c>
      <c r="E95" s="215">
        <v>1898</v>
      </c>
      <c r="F95" s="216">
        <v>1904</v>
      </c>
      <c r="G95" s="217">
        <v>3802</v>
      </c>
      <c r="H95" s="218">
        <v>768</v>
      </c>
      <c r="I95" s="219">
        <v>798</v>
      </c>
      <c r="J95" s="217">
        <v>1566</v>
      </c>
      <c r="K95" s="232">
        <v>40.46</v>
      </c>
      <c r="L95" s="194">
        <v>41.91</v>
      </c>
      <c r="M95" s="195">
        <v>41.19</v>
      </c>
    </row>
    <row r="96" spans="2:13" ht="15" customHeight="1">
      <c r="B96" s="441">
        <v>30</v>
      </c>
      <c r="C96" s="444" t="s">
        <v>930</v>
      </c>
      <c r="D96" s="220" t="s">
        <v>1792</v>
      </c>
      <c r="E96" s="197">
        <v>1898</v>
      </c>
      <c r="F96" s="198">
        <v>1903</v>
      </c>
      <c r="G96" s="199">
        <v>3801</v>
      </c>
      <c r="H96" s="200">
        <v>769</v>
      </c>
      <c r="I96" s="201">
        <v>797</v>
      </c>
      <c r="J96" s="199">
        <v>1566</v>
      </c>
      <c r="K96" s="202">
        <v>40.52</v>
      </c>
      <c r="L96" s="203">
        <v>41.88</v>
      </c>
      <c r="M96" s="204">
        <v>41.2</v>
      </c>
    </row>
    <row r="97" spans="2:13" ht="15" customHeight="1">
      <c r="B97" s="442">
        <v>30</v>
      </c>
      <c r="C97" s="445" t="s">
        <v>930</v>
      </c>
      <c r="D97" s="221" t="s">
        <v>1793</v>
      </c>
      <c r="E97" s="222">
        <v>1885</v>
      </c>
      <c r="F97" s="223">
        <v>1890</v>
      </c>
      <c r="G97" s="224">
        <v>3775</v>
      </c>
      <c r="H97" s="225">
        <v>723</v>
      </c>
      <c r="I97" s="226">
        <v>746</v>
      </c>
      <c r="J97" s="224">
        <v>1469</v>
      </c>
      <c r="K97" s="233">
        <v>38.36</v>
      </c>
      <c r="L97" s="234">
        <v>39.47</v>
      </c>
      <c r="M97" s="235">
        <v>38.91</v>
      </c>
    </row>
    <row r="98" spans="2:13" ht="15" customHeight="1">
      <c r="B98" s="440">
        <v>31</v>
      </c>
      <c r="C98" s="443" t="s">
        <v>931</v>
      </c>
      <c r="D98" s="187" t="s">
        <v>1791</v>
      </c>
      <c r="E98" s="188">
        <v>3302</v>
      </c>
      <c r="F98" s="189">
        <v>3658</v>
      </c>
      <c r="G98" s="190">
        <v>6960</v>
      </c>
      <c r="H98" s="191">
        <v>1422</v>
      </c>
      <c r="I98" s="192">
        <v>1505</v>
      </c>
      <c r="J98" s="190">
        <v>2927</v>
      </c>
      <c r="K98" s="232">
        <v>43.06</v>
      </c>
      <c r="L98" s="194">
        <v>41.14</v>
      </c>
      <c r="M98" s="195">
        <v>42.05</v>
      </c>
    </row>
    <row r="99" spans="2:13" ht="15" customHeight="1">
      <c r="B99" s="441">
        <v>31</v>
      </c>
      <c r="C99" s="444" t="s">
        <v>931</v>
      </c>
      <c r="D99" s="196" t="s">
        <v>1792</v>
      </c>
      <c r="E99" s="197">
        <v>3302</v>
      </c>
      <c r="F99" s="198">
        <v>3658</v>
      </c>
      <c r="G99" s="199">
        <v>6960</v>
      </c>
      <c r="H99" s="200">
        <v>1421</v>
      </c>
      <c r="I99" s="201">
        <v>1503</v>
      </c>
      <c r="J99" s="199">
        <v>2924</v>
      </c>
      <c r="K99" s="202">
        <v>43.03</v>
      </c>
      <c r="L99" s="203">
        <v>41.09</v>
      </c>
      <c r="M99" s="204">
        <v>42.01</v>
      </c>
    </row>
    <row r="100" spans="2:13" ht="15" customHeight="1">
      <c r="B100" s="442">
        <v>31</v>
      </c>
      <c r="C100" s="445" t="s">
        <v>931</v>
      </c>
      <c r="D100" s="205" t="s">
        <v>1793</v>
      </c>
      <c r="E100" s="206">
        <v>3290</v>
      </c>
      <c r="F100" s="207">
        <v>3638</v>
      </c>
      <c r="G100" s="208">
        <v>6928</v>
      </c>
      <c r="H100" s="209">
        <v>1382</v>
      </c>
      <c r="I100" s="210">
        <v>1490</v>
      </c>
      <c r="J100" s="208">
        <v>2872</v>
      </c>
      <c r="K100" s="233">
        <v>42.01</v>
      </c>
      <c r="L100" s="234">
        <v>40.96</v>
      </c>
      <c r="M100" s="235">
        <v>41.45</v>
      </c>
    </row>
    <row r="101" spans="2:13" ht="15" customHeight="1">
      <c r="B101" s="440">
        <v>32</v>
      </c>
      <c r="C101" s="443" t="s">
        <v>932</v>
      </c>
      <c r="D101" s="214" t="s">
        <v>1791</v>
      </c>
      <c r="E101" s="215">
        <v>1408</v>
      </c>
      <c r="F101" s="216">
        <v>1499</v>
      </c>
      <c r="G101" s="217">
        <v>2907</v>
      </c>
      <c r="H101" s="218">
        <v>637</v>
      </c>
      <c r="I101" s="219">
        <v>632</v>
      </c>
      <c r="J101" s="217">
        <v>1269</v>
      </c>
      <c r="K101" s="232">
        <v>45.24</v>
      </c>
      <c r="L101" s="194">
        <v>42.16</v>
      </c>
      <c r="M101" s="195">
        <v>43.65</v>
      </c>
    </row>
    <row r="102" spans="2:13" ht="15" customHeight="1">
      <c r="B102" s="441">
        <v>32</v>
      </c>
      <c r="C102" s="444" t="s">
        <v>932</v>
      </c>
      <c r="D102" s="220" t="s">
        <v>1792</v>
      </c>
      <c r="E102" s="197">
        <v>1408</v>
      </c>
      <c r="F102" s="198">
        <v>1499</v>
      </c>
      <c r="G102" s="199">
        <v>2907</v>
      </c>
      <c r="H102" s="200">
        <v>637</v>
      </c>
      <c r="I102" s="201">
        <v>631</v>
      </c>
      <c r="J102" s="199">
        <v>1268</v>
      </c>
      <c r="K102" s="202">
        <v>45.24</v>
      </c>
      <c r="L102" s="203">
        <v>42.09</v>
      </c>
      <c r="M102" s="204">
        <v>43.62</v>
      </c>
    </row>
    <row r="103" spans="2:13" ht="15" customHeight="1">
      <c r="B103" s="442">
        <v>32</v>
      </c>
      <c r="C103" s="445" t="s">
        <v>932</v>
      </c>
      <c r="D103" s="221" t="s">
        <v>1793</v>
      </c>
      <c r="E103" s="222">
        <v>1389</v>
      </c>
      <c r="F103" s="223">
        <v>1489</v>
      </c>
      <c r="G103" s="224">
        <v>2878</v>
      </c>
      <c r="H103" s="225">
        <v>574</v>
      </c>
      <c r="I103" s="226">
        <v>555</v>
      </c>
      <c r="J103" s="224">
        <v>1129</v>
      </c>
      <c r="K103" s="233">
        <v>41.32</v>
      </c>
      <c r="L103" s="234">
        <v>37.27</v>
      </c>
      <c r="M103" s="235">
        <v>39.23</v>
      </c>
    </row>
    <row r="104" spans="2:13" ht="15" customHeight="1">
      <c r="B104" s="440">
        <v>33</v>
      </c>
      <c r="C104" s="443" t="s">
        <v>933</v>
      </c>
      <c r="D104" s="187" t="s">
        <v>1791</v>
      </c>
      <c r="E104" s="188">
        <v>1655</v>
      </c>
      <c r="F104" s="189">
        <v>1768</v>
      </c>
      <c r="G104" s="190">
        <v>3423</v>
      </c>
      <c r="H104" s="191">
        <v>694</v>
      </c>
      <c r="I104" s="192">
        <v>784</v>
      </c>
      <c r="J104" s="190">
        <v>1478</v>
      </c>
      <c r="K104" s="232">
        <v>41.93</v>
      </c>
      <c r="L104" s="194">
        <v>44.34</v>
      </c>
      <c r="M104" s="195">
        <v>43.18</v>
      </c>
    </row>
    <row r="105" spans="2:13" ht="15" customHeight="1">
      <c r="B105" s="441">
        <v>33</v>
      </c>
      <c r="C105" s="444" t="s">
        <v>933</v>
      </c>
      <c r="D105" s="196" t="s">
        <v>1792</v>
      </c>
      <c r="E105" s="197">
        <v>1655</v>
      </c>
      <c r="F105" s="198">
        <v>1768</v>
      </c>
      <c r="G105" s="199">
        <v>3423</v>
      </c>
      <c r="H105" s="200">
        <v>693</v>
      </c>
      <c r="I105" s="201">
        <v>784</v>
      </c>
      <c r="J105" s="199">
        <v>1477</v>
      </c>
      <c r="K105" s="202">
        <v>41.87</v>
      </c>
      <c r="L105" s="203">
        <v>44.34</v>
      </c>
      <c r="M105" s="204">
        <v>43.15</v>
      </c>
    </row>
    <row r="106" spans="2:13" ht="15" customHeight="1">
      <c r="B106" s="442">
        <v>33</v>
      </c>
      <c r="C106" s="445" t="s">
        <v>933</v>
      </c>
      <c r="D106" s="205" t="s">
        <v>1793</v>
      </c>
      <c r="E106" s="206">
        <v>1644</v>
      </c>
      <c r="F106" s="207">
        <v>1755</v>
      </c>
      <c r="G106" s="208">
        <v>3399</v>
      </c>
      <c r="H106" s="209">
        <v>616</v>
      </c>
      <c r="I106" s="210">
        <v>721</v>
      </c>
      <c r="J106" s="208">
        <v>1337</v>
      </c>
      <c r="K106" s="233">
        <v>37.47</v>
      </c>
      <c r="L106" s="234">
        <v>41.08</v>
      </c>
      <c r="M106" s="235">
        <v>39.34</v>
      </c>
    </row>
    <row r="107" spans="2:13" ht="15" customHeight="1">
      <c r="B107" s="440">
        <v>34</v>
      </c>
      <c r="C107" s="443" t="s">
        <v>934</v>
      </c>
      <c r="D107" s="214" t="s">
        <v>1791</v>
      </c>
      <c r="E107" s="215">
        <v>3970</v>
      </c>
      <c r="F107" s="216">
        <v>4105</v>
      </c>
      <c r="G107" s="217">
        <v>8075</v>
      </c>
      <c r="H107" s="218">
        <v>1627</v>
      </c>
      <c r="I107" s="219">
        <v>1710</v>
      </c>
      <c r="J107" s="217">
        <v>3337</v>
      </c>
      <c r="K107" s="232">
        <v>40.98</v>
      </c>
      <c r="L107" s="194">
        <v>41.66</v>
      </c>
      <c r="M107" s="195">
        <v>41.33</v>
      </c>
    </row>
    <row r="108" spans="2:13" ht="15" customHeight="1">
      <c r="B108" s="441">
        <v>34</v>
      </c>
      <c r="C108" s="444" t="s">
        <v>934</v>
      </c>
      <c r="D108" s="220" t="s">
        <v>1792</v>
      </c>
      <c r="E108" s="197">
        <v>3970</v>
      </c>
      <c r="F108" s="198">
        <v>4105</v>
      </c>
      <c r="G108" s="199">
        <v>8075</v>
      </c>
      <c r="H108" s="200">
        <v>1627</v>
      </c>
      <c r="I108" s="201">
        <v>1710</v>
      </c>
      <c r="J108" s="199">
        <v>3337</v>
      </c>
      <c r="K108" s="202">
        <v>40.98</v>
      </c>
      <c r="L108" s="203">
        <v>41.66</v>
      </c>
      <c r="M108" s="204">
        <v>41.33</v>
      </c>
    </row>
    <row r="109" spans="2:13" ht="15" customHeight="1">
      <c r="B109" s="442">
        <v>34</v>
      </c>
      <c r="C109" s="445" t="s">
        <v>934</v>
      </c>
      <c r="D109" s="221" t="s">
        <v>1793</v>
      </c>
      <c r="E109" s="222">
        <v>3931</v>
      </c>
      <c r="F109" s="223">
        <v>4073</v>
      </c>
      <c r="G109" s="224">
        <v>8004</v>
      </c>
      <c r="H109" s="225">
        <v>1556</v>
      </c>
      <c r="I109" s="226">
        <v>1628</v>
      </c>
      <c r="J109" s="224">
        <v>3184</v>
      </c>
      <c r="K109" s="233">
        <v>39.58</v>
      </c>
      <c r="L109" s="234">
        <v>39.97</v>
      </c>
      <c r="M109" s="235">
        <v>39.78</v>
      </c>
    </row>
    <row r="110" spans="2:13" ht="15" customHeight="1">
      <c r="B110" s="440">
        <v>35</v>
      </c>
      <c r="C110" s="443" t="s">
        <v>935</v>
      </c>
      <c r="D110" s="187" t="s">
        <v>1791</v>
      </c>
      <c r="E110" s="188">
        <v>2437</v>
      </c>
      <c r="F110" s="189">
        <v>2547</v>
      </c>
      <c r="G110" s="190">
        <v>4984</v>
      </c>
      <c r="H110" s="191">
        <v>995</v>
      </c>
      <c r="I110" s="192">
        <v>1019</v>
      </c>
      <c r="J110" s="190">
        <v>2014</v>
      </c>
      <c r="K110" s="232">
        <v>40.83</v>
      </c>
      <c r="L110" s="194">
        <v>40.01</v>
      </c>
      <c r="M110" s="195">
        <v>40.41</v>
      </c>
    </row>
    <row r="111" spans="2:13" ht="15" customHeight="1">
      <c r="B111" s="441">
        <v>35</v>
      </c>
      <c r="C111" s="444" t="s">
        <v>935</v>
      </c>
      <c r="D111" s="196" t="s">
        <v>1792</v>
      </c>
      <c r="E111" s="197">
        <v>2437</v>
      </c>
      <c r="F111" s="198">
        <v>2547</v>
      </c>
      <c r="G111" s="199">
        <v>4984</v>
      </c>
      <c r="H111" s="200">
        <v>995</v>
      </c>
      <c r="I111" s="201">
        <v>1017</v>
      </c>
      <c r="J111" s="199">
        <v>2012</v>
      </c>
      <c r="K111" s="202">
        <v>40.83</v>
      </c>
      <c r="L111" s="203">
        <v>39.93</v>
      </c>
      <c r="M111" s="204">
        <v>40.37</v>
      </c>
    </row>
    <row r="112" spans="2:13" ht="15" customHeight="1">
      <c r="B112" s="442">
        <v>35</v>
      </c>
      <c r="C112" s="445" t="s">
        <v>935</v>
      </c>
      <c r="D112" s="205" t="s">
        <v>1793</v>
      </c>
      <c r="E112" s="206">
        <v>2422</v>
      </c>
      <c r="F112" s="207">
        <v>2529</v>
      </c>
      <c r="G112" s="208">
        <v>4951</v>
      </c>
      <c r="H112" s="209">
        <v>925</v>
      </c>
      <c r="I112" s="210">
        <v>975</v>
      </c>
      <c r="J112" s="208">
        <v>1900</v>
      </c>
      <c r="K112" s="233">
        <v>38.19</v>
      </c>
      <c r="L112" s="234">
        <v>38.55</v>
      </c>
      <c r="M112" s="235">
        <v>38.38</v>
      </c>
    </row>
    <row r="113" spans="2:13" ht="15" customHeight="1">
      <c r="B113" s="440">
        <v>36</v>
      </c>
      <c r="C113" s="443" t="s">
        <v>936</v>
      </c>
      <c r="D113" s="214" t="s">
        <v>1791</v>
      </c>
      <c r="E113" s="215">
        <v>3068</v>
      </c>
      <c r="F113" s="216">
        <v>3205</v>
      </c>
      <c r="G113" s="217">
        <v>6273</v>
      </c>
      <c r="H113" s="218">
        <v>1215</v>
      </c>
      <c r="I113" s="219">
        <v>1181</v>
      </c>
      <c r="J113" s="217">
        <v>2396</v>
      </c>
      <c r="K113" s="232">
        <v>39.6</v>
      </c>
      <c r="L113" s="194">
        <v>36.85</v>
      </c>
      <c r="M113" s="195">
        <v>38.2</v>
      </c>
    </row>
    <row r="114" spans="2:13" ht="15" customHeight="1">
      <c r="B114" s="441">
        <v>36</v>
      </c>
      <c r="C114" s="444" t="s">
        <v>936</v>
      </c>
      <c r="D114" s="220" t="s">
        <v>1792</v>
      </c>
      <c r="E114" s="197">
        <v>3068</v>
      </c>
      <c r="F114" s="198">
        <v>3205</v>
      </c>
      <c r="G114" s="199">
        <v>6273</v>
      </c>
      <c r="H114" s="200">
        <v>1214</v>
      </c>
      <c r="I114" s="201">
        <v>1180</v>
      </c>
      <c r="J114" s="199">
        <v>2394</v>
      </c>
      <c r="K114" s="202">
        <v>39.57</v>
      </c>
      <c r="L114" s="203">
        <v>36.82</v>
      </c>
      <c r="M114" s="204">
        <v>38.16</v>
      </c>
    </row>
    <row r="115" spans="2:13" ht="15" customHeight="1">
      <c r="B115" s="442">
        <v>36</v>
      </c>
      <c r="C115" s="445" t="s">
        <v>936</v>
      </c>
      <c r="D115" s="221" t="s">
        <v>1793</v>
      </c>
      <c r="E115" s="222">
        <v>3048</v>
      </c>
      <c r="F115" s="223">
        <v>3190</v>
      </c>
      <c r="G115" s="224">
        <v>6238</v>
      </c>
      <c r="H115" s="225">
        <v>1141</v>
      </c>
      <c r="I115" s="226">
        <v>1156</v>
      </c>
      <c r="J115" s="224">
        <v>2297</v>
      </c>
      <c r="K115" s="233">
        <v>37.43</v>
      </c>
      <c r="L115" s="234">
        <v>36.24</v>
      </c>
      <c r="M115" s="235">
        <v>36.82</v>
      </c>
    </row>
    <row r="116" spans="2:13" ht="15" customHeight="1">
      <c r="B116" s="440">
        <v>37</v>
      </c>
      <c r="C116" s="443" t="s">
        <v>937</v>
      </c>
      <c r="D116" s="187" t="s">
        <v>1791</v>
      </c>
      <c r="E116" s="188">
        <v>2287</v>
      </c>
      <c r="F116" s="189">
        <v>2196</v>
      </c>
      <c r="G116" s="190">
        <v>4483</v>
      </c>
      <c r="H116" s="191">
        <v>746</v>
      </c>
      <c r="I116" s="192">
        <v>727</v>
      </c>
      <c r="J116" s="190">
        <v>1473</v>
      </c>
      <c r="K116" s="232">
        <v>32.62</v>
      </c>
      <c r="L116" s="194">
        <v>33.11</v>
      </c>
      <c r="M116" s="195">
        <v>32.86</v>
      </c>
    </row>
    <row r="117" spans="2:13" ht="15" customHeight="1">
      <c r="B117" s="441">
        <v>37</v>
      </c>
      <c r="C117" s="444" t="s">
        <v>937</v>
      </c>
      <c r="D117" s="196" t="s">
        <v>1792</v>
      </c>
      <c r="E117" s="197">
        <v>2287</v>
      </c>
      <c r="F117" s="198">
        <v>2196</v>
      </c>
      <c r="G117" s="199">
        <v>4483</v>
      </c>
      <c r="H117" s="200">
        <v>744</v>
      </c>
      <c r="I117" s="201">
        <v>727</v>
      </c>
      <c r="J117" s="199">
        <v>1471</v>
      </c>
      <c r="K117" s="202">
        <v>32.53</v>
      </c>
      <c r="L117" s="203">
        <v>33.11</v>
      </c>
      <c r="M117" s="204">
        <v>32.81</v>
      </c>
    </row>
    <row r="118" spans="2:13" ht="15" customHeight="1">
      <c r="B118" s="442">
        <v>37</v>
      </c>
      <c r="C118" s="445" t="s">
        <v>937</v>
      </c>
      <c r="D118" s="205" t="s">
        <v>1793</v>
      </c>
      <c r="E118" s="206">
        <v>2272</v>
      </c>
      <c r="F118" s="207">
        <v>2178</v>
      </c>
      <c r="G118" s="208">
        <v>4450</v>
      </c>
      <c r="H118" s="209">
        <v>741</v>
      </c>
      <c r="I118" s="210">
        <v>741</v>
      </c>
      <c r="J118" s="208">
        <v>1482</v>
      </c>
      <c r="K118" s="233">
        <v>32.61</v>
      </c>
      <c r="L118" s="234">
        <v>34.02</v>
      </c>
      <c r="M118" s="235">
        <v>33.3</v>
      </c>
    </row>
    <row r="119" spans="2:13" ht="15" customHeight="1">
      <c r="B119" s="440">
        <v>38</v>
      </c>
      <c r="C119" s="443" t="s">
        <v>1601</v>
      </c>
      <c r="D119" s="214" t="s">
        <v>1791</v>
      </c>
      <c r="E119" s="215">
        <v>3244</v>
      </c>
      <c r="F119" s="216">
        <v>3439</v>
      </c>
      <c r="G119" s="217">
        <v>6683</v>
      </c>
      <c r="H119" s="218">
        <v>1212</v>
      </c>
      <c r="I119" s="219">
        <v>1315</v>
      </c>
      <c r="J119" s="217">
        <v>2527</v>
      </c>
      <c r="K119" s="232">
        <v>37.36</v>
      </c>
      <c r="L119" s="194">
        <v>38.24</v>
      </c>
      <c r="M119" s="195">
        <v>37.81</v>
      </c>
    </row>
    <row r="120" spans="2:13" ht="15" customHeight="1">
      <c r="B120" s="441">
        <v>38</v>
      </c>
      <c r="C120" s="444" t="s">
        <v>1601</v>
      </c>
      <c r="D120" s="220" t="s">
        <v>1792</v>
      </c>
      <c r="E120" s="197">
        <v>3244</v>
      </c>
      <c r="F120" s="198">
        <v>3439</v>
      </c>
      <c r="G120" s="199">
        <v>6683</v>
      </c>
      <c r="H120" s="200">
        <v>1210</v>
      </c>
      <c r="I120" s="201">
        <v>1315</v>
      </c>
      <c r="J120" s="199">
        <v>2525</v>
      </c>
      <c r="K120" s="202">
        <v>37.3</v>
      </c>
      <c r="L120" s="203">
        <v>38.24</v>
      </c>
      <c r="M120" s="204">
        <v>37.78</v>
      </c>
    </row>
    <row r="121" spans="2:13" ht="15" customHeight="1">
      <c r="B121" s="442">
        <v>38</v>
      </c>
      <c r="C121" s="445" t="s">
        <v>1601</v>
      </c>
      <c r="D121" s="221" t="s">
        <v>1793</v>
      </c>
      <c r="E121" s="222">
        <v>3231</v>
      </c>
      <c r="F121" s="223">
        <v>3416</v>
      </c>
      <c r="G121" s="224">
        <v>6647</v>
      </c>
      <c r="H121" s="225">
        <v>1149</v>
      </c>
      <c r="I121" s="226">
        <v>1290</v>
      </c>
      <c r="J121" s="224">
        <v>2439</v>
      </c>
      <c r="K121" s="233">
        <v>35.56</v>
      </c>
      <c r="L121" s="234">
        <v>37.76</v>
      </c>
      <c r="M121" s="235">
        <v>36.69</v>
      </c>
    </row>
    <row r="122" spans="2:13" ht="15" customHeight="1">
      <c r="B122" s="440">
        <v>39</v>
      </c>
      <c r="C122" s="443" t="s">
        <v>1602</v>
      </c>
      <c r="D122" s="187" t="s">
        <v>1791</v>
      </c>
      <c r="E122" s="188">
        <v>2548</v>
      </c>
      <c r="F122" s="189">
        <v>2686</v>
      </c>
      <c r="G122" s="190">
        <v>5234</v>
      </c>
      <c r="H122" s="191">
        <v>1089</v>
      </c>
      <c r="I122" s="192">
        <v>1118</v>
      </c>
      <c r="J122" s="190">
        <v>2207</v>
      </c>
      <c r="K122" s="232">
        <v>42.74</v>
      </c>
      <c r="L122" s="194">
        <v>41.62</v>
      </c>
      <c r="M122" s="195">
        <v>42.17</v>
      </c>
    </row>
    <row r="123" spans="2:13" ht="15" customHeight="1">
      <c r="B123" s="441">
        <v>39</v>
      </c>
      <c r="C123" s="444" t="s">
        <v>1602</v>
      </c>
      <c r="D123" s="196" t="s">
        <v>1792</v>
      </c>
      <c r="E123" s="197">
        <v>2548</v>
      </c>
      <c r="F123" s="198">
        <v>2686</v>
      </c>
      <c r="G123" s="199">
        <v>5234</v>
      </c>
      <c r="H123" s="200">
        <v>1090</v>
      </c>
      <c r="I123" s="201">
        <v>1118</v>
      </c>
      <c r="J123" s="199">
        <v>2208</v>
      </c>
      <c r="K123" s="202">
        <v>42.78</v>
      </c>
      <c r="L123" s="203">
        <v>41.62</v>
      </c>
      <c r="M123" s="204">
        <v>42.19</v>
      </c>
    </row>
    <row r="124" spans="2:13" ht="15" customHeight="1">
      <c r="B124" s="452">
        <v>39</v>
      </c>
      <c r="C124" s="456" t="s">
        <v>1602</v>
      </c>
      <c r="D124" s="205" t="s">
        <v>1793</v>
      </c>
      <c r="E124" s="206">
        <v>2537</v>
      </c>
      <c r="F124" s="207">
        <v>2678</v>
      </c>
      <c r="G124" s="208">
        <v>5215</v>
      </c>
      <c r="H124" s="209">
        <v>1016</v>
      </c>
      <c r="I124" s="210">
        <v>1100</v>
      </c>
      <c r="J124" s="208">
        <v>2116</v>
      </c>
      <c r="K124" s="211">
        <v>40.05</v>
      </c>
      <c r="L124" s="212">
        <v>41.08</v>
      </c>
      <c r="M124" s="213">
        <v>40.58</v>
      </c>
    </row>
    <row r="125" spans="2:13" ht="15" customHeight="1">
      <c r="B125" s="227"/>
      <c r="C125" s="228"/>
      <c r="D125" s="227"/>
      <c r="E125" s="229"/>
      <c r="F125" s="229"/>
      <c r="G125" s="230"/>
      <c r="H125" s="230"/>
      <c r="I125" s="230"/>
      <c r="J125" s="230"/>
      <c r="K125" s="231"/>
      <c r="L125" s="231"/>
      <c r="M125" s="231"/>
    </row>
    <row r="126" spans="2:13" s="78" customFormat="1" ht="15" customHeight="1">
      <c r="B126" s="446" t="s">
        <v>1613</v>
      </c>
      <c r="C126" s="450" t="s">
        <v>737</v>
      </c>
      <c r="D126" s="448" t="s">
        <v>700</v>
      </c>
      <c r="E126" s="434" t="s">
        <v>718</v>
      </c>
      <c r="F126" s="435"/>
      <c r="G126" s="436"/>
      <c r="H126" s="434" t="s">
        <v>872</v>
      </c>
      <c r="I126" s="435"/>
      <c r="J126" s="436"/>
      <c r="K126" s="437" t="s">
        <v>1374</v>
      </c>
      <c r="L126" s="438"/>
      <c r="M126" s="439"/>
    </row>
    <row r="127" spans="2:13" s="78" customFormat="1" ht="15" customHeight="1">
      <c r="B127" s="447"/>
      <c r="C127" s="451"/>
      <c r="D127" s="449"/>
      <c r="E127" s="182" t="s">
        <v>876</v>
      </c>
      <c r="F127" s="183" t="s">
        <v>877</v>
      </c>
      <c r="G127" s="126" t="s">
        <v>720</v>
      </c>
      <c r="H127" s="182" t="s">
        <v>876</v>
      </c>
      <c r="I127" s="183" t="s">
        <v>877</v>
      </c>
      <c r="J127" s="126" t="s">
        <v>720</v>
      </c>
      <c r="K127" s="184" t="s">
        <v>876</v>
      </c>
      <c r="L127" s="185" t="s">
        <v>877</v>
      </c>
      <c r="M127" s="186" t="s">
        <v>47</v>
      </c>
    </row>
    <row r="128" spans="2:13" ht="15" customHeight="1">
      <c r="B128" s="440">
        <v>40</v>
      </c>
      <c r="C128" s="443" t="s">
        <v>1603</v>
      </c>
      <c r="D128" s="220" t="s">
        <v>1791</v>
      </c>
      <c r="E128" s="197">
        <v>2263</v>
      </c>
      <c r="F128" s="198">
        <v>2415</v>
      </c>
      <c r="G128" s="199">
        <v>4678</v>
      </c>
      <c r="H128" s="200">
        <v>888</v>
      </c>
      <c r="I128" s="201">
        <v>935</v>
      </c>
      <c r="J128" s="199">
        <v>1823</v>
      </c>
      <c r="K128" s="232">
        <v>39.24</v>
      </c>
      <c r="L128" s="194">
        <v>38.72</v>
      </c>
      <c r="M128" s="195">
        <v>38.97</v>
      </c>
    </row>
    <row r="129" spans="2:13" ht="15" customHeight="1">
      <c r="B129" s="441">
        <v>40</v>
      </c>
      <c r="C129" s="444" t="s">
        <v>1603</v>
      </c>
      <c r="D129" s="220" t="s">
        <v>1792</v>
      </c>
      <c r="E129" s="197">
        <v>2263</v>
      </c>
      <c r="F129" s="198">
        <v>2415</v>
      </c>
      <c r="G129" s="199">
        <v>4678</v>
      </c>
      <c r="H129" s="200">
        <v>888</v>
      </c>
      <c r="I129" s="201">
        <v>936</v>
      </c>
      <c r="J129" s="199">
        <v>1824</v>
      </c>
      <c r="K129" s="202">
        <v>39.24</v>
      </c>
      <c r="L129" s="203">
        <v>38.76</v>
      </c>
      <c r="M129" s="204">
        <v>38.99</v>
      </c>
    </row>
    <row r="130" spans="2:13" ht="15" customHeight="1">
      <c r="B130" s="442">
        <v>40</v>
      </c>
      <c r="C130" s="445" t="s">
        <v>1603</v>
      </c>
      <c r="D130" s="221" t="s">
        <v>1793</v>
      </c>
      <c r="E130" s="222">
        <v>2242</v>
      </c>
      <c r="F130" s="223">
        <v>2398</v>
      </c>
      <c r="G130" s="224">
        <v>4640</v>
      </c>
      <c r="H130" s="225">
        <v>952</v>
      </c>
      <c r="I130" s="226">
        <v>974</v>
      </c>
      <c r="J130" s="224">
        <v>1926</v>
      </c>
      <c r="K130" s="233">
        <v>42.46</v>
      </c>
      <c r="L130" s="234">
        <v>40.62</v>
      </c>
      <c r="M130" s="235">
        <v>41.51</v>
      </c>
    </row>
    <row r="131" spans="2:13" ht="15" customHeight="1">
      <c r="B131" s="440">
        <v>41</v>
      </c>
      <c r="C131" s="443" t="s">
        <v>1604</v>
      </c>
      <c r="D131" s="187" t="s">
        <v>1791</v>
      </c>
      <c r="E131" s="188">
        <v>1805</v>
      </c>
      <c r="F131" s="189">
        <v>1921</v>
      </c>
      <c r="G131" s="190">
        <v>3726</v>
      </c>
      <c r="H131" s="191">
        <v>737</v>
      </c>
      <c r="I131" s="192">
        <v>820</v>
      </c>
      <c r="J131" s="190">
        <v>1557</v>
      </c>
      <c r="K131" s="232">
        <v>40.83</v>
      </c>
      <c r="L131" s="194">
        <v>42.69</v>
      </c>
      <c r="M131" s="195">
        <v>41.79</v>
      </c>
    </row>
    <row r="132" spans="2:13" ht="15" customHeight="1">
      <c r="B132" s="441">
        <v>41</v>
      </c>
      <c r="C132" s="444" t="s">
        <v>1604</v>
      </c>
      <c r="D132" s="196" t="s">
        <v>1792</v>
      </c>
      <c r="E132" s="197">
        <v>1805</v>
      </c>
      <c r="F132" s="198">
        <v>1921</v>
      </c>
      <c r="G132" s="199">
        <v>3726</v>
      </c>
      <c r="H132" s="200">
        <v>735</v>
      </c>
      <c r="I132" s="201">
        <v>818</v>
      </c>
      <c r="J132" s="199">
        <v>1553</v>
      </c>
      <c r="K132" s="202">
        <v>40.72</v>
      </c>
      <c r="L132" s="203">
        <v>42.58</v>
      </c>
      <c r="M132" s="204">
        <v>41.68</v>
      </c>
    </row>
    <row r="133" spans="2:13" ht="15" customHeight="1">
      <c r="B133" s="442">
        <v>41</v>
      </c>
      <c r="C133" s="445" t="s">
        <v>1604</v>
      </c>
      <c r="D133" s="205" t="s">
        <v>1793</v>
      </c>
      <c r="E133" s="206">
        <v>1792</v>
      </c>
      <c r="F133" s="207">
        <v>1903</v>
      </c>
      <c r="G133" s="208">
        <v>3695</v>
      </c>
      <c r="H133" s="209">
        <v>764</v>
      </c>
      <c r="I133" s="210">
        <v>849</v>
      </c>
      <c r="J133" s="208">
        <v>1613</v>
      </c>
      <c r="K133" s="233">
        <v>42.63</v>
      </c>
      <c r="L133" s="234">
        <v>44.61</v>
      </c>
      <c r="M133" s="235">
        <v>43.65</v>
      </c>
    </row>
    <row r="134" spans="2:13" ht="15" customHeight="1">
      <c r="B134" s="440">
        <v>42</v>
      </c>
      <c r="C134" s="443" t="s">
        <v>1605</v>
      </c>
      <c r="D134" s="214" t="s">
        <v>1791</v>
      </c>
      <c r="E134" s="215">
        <v>3057</v>
      </c>
      <c r="F134" s="216">
        <v>2784</v>
      </c>
      <c r="G134" s="217">
        <v>5841</v>
      </c>
      <c r="H134" s="218">
        <v>1142</v>
      </c>
      <c r="I134" s="219">
        <v>1108</v>
      </c>
      <c r="J134" s="199">
        <v>2250</v>
      </c>
      <c r="K134" s="232">
        <v>37.36</v>
      </c>
      <c r="L134" s="194">
        <v>39.8</v>
      </c>
      <c r="M134" s="195">
        <v>38.52</v>
      </c>
    </row>
    <row r="135" spans="2:13" ht="15" customHeight="1">
      <c r="B135" s="441">
        <v>42</v>
      </c>
      <c r="C135" s="444" t="s">
        <v>1605</v>
      </c>
      <c r="D135" s="220" t="s">
        <v>1792</v>
      </c>
      <c r="E135" s="197">
        <v>3057</v>
      </c>
      <c r="F135" s="198">
        <v>2784</v>
      </c>
      <c r="G135" s="199">
        <v>5841</v>
      </c>
      <c r="H135" s="200">
        <v>1143</v>
      </c>
      <c r="I135" s="201">
        <v>1109</v>
      </c>
      <c r="J135" s="199">
        <v>2252</v>
      </c>
      <c r="K135" s="202">
        <v>37.39</v>
      </c>
      <c r="L135" s="203">
        <v>39.83</v>
      </c>
      <c r="M135" s="204">
        <v>38.56</v>
      </c>
    </row>
    <row r="136" spans="2:13" ht="15" customHeight="1">
      <c r="B136" s="442">
        <v>42</v>
      </c>
      <c r="C136" s="445" t="s">
        <v>1605</v>
      </c>
      <c r="D136" s="221" t="s">
        <v>1793</v>
      </c>
      <c r="E136" s="222">
        <v>3029</v>
      </c>
      <c r="F136" s="223">
        <v>2763</v>
      </c>
      <c r="G136" s="224">
        <v>5792</v>
      </c>
      <c r="H136" s="225">
        <v>1088</v>
      </c>
      <c r="I136" s="226">
        <v>1012</v>
      </c>
      <c r="J136" s="224">
        <v>2100</v>
      </c>
      <c r="K136" s="233">
        <v>35.92</v>
      </c>
      <c r="L136" s="234">
        <v>36.63</v>
      </c>
      <c r="M136" s="235">
        <v>36.26</v>
      </c>
    </row>
    <row r="137" spans="2:13" ht="15" customHeight="1">
      <c r="B137" s="440">
        <v>43</v>
      </c>
      <c r="C137" s="443" t="s">
        <v>1606</v>
      </c>
      <c r="D137" s="187" t="s">
        <v>1791</v>
      </c>
      <c r="E137" s="188">
        <v>3299</v>
      </c>
      <c r="F137" s="189">
        <v>3269</v>
      </c>
      <c r="G137" s="190">
        <v>6568</v>
      </c>
      <c r="H137" s="191">
        <v>1328</v>
      </c>
      <c r="I137" s="192">
        <v>1356</v>
      </c>
      <c r="J137" s="190">
        <v>2684</v>
      </c>
      <c r="K137" s="232">
        <v>40.25</v>
      </c>
      <c r="L137" s="194">
        <v>41.48</v>
      </c>
      <c r="M137" s="195">
        <v>40.86</v>
      </c>
    </row>
    <row r="138" spans="2:13" ht="15" customHeight="1">
      <c r="B138" s="441">
        <v>43</v>
      </c>
      <c r="C138" s="444" t="s">
        <v>1606</v>
      </c>
      <c r="D138" s="196" t="s">
        <v>1792</v>
      </c>
      <c r="E138" s="197">
        <v>3299</v>
      </c>
      <c r="F138" s="198">
        <v>3269</v>
      </c>
      <c r="G138" s="199">
        <v>6568</v>
      </c>
      <c r="H138" s="200">
        <v>1326</v>
      </c>
      <c r="I138" s="201">
        <v>1354</v>
      </c>
      <c r="J138" s="199">
        <v>2680</v>
      </c>
      <c r="K138" s="202">
        <v>40.19</v>
      </c>
      <c r="L138" s="203">
        <v>41.42</v>
      </c>
      <c r="M138" s="204">
        <v>40.8</v>
      </c>
    </row>
    <row r="139" spans="2:13" ht="15" customHeight="1">
      <c r="B139" s="442">
        <v>43</v>
      </c>
      <c r="C139" s="445" t="s">
        <v>1606</v>
      </c>
      <c r="D139" s="205" t="s">
        <v>1793</v>
      </c>
      <c r="E139" s="206">
        <v>3273</v>
      </c>
      <c r="F139" s="207">
        <v>3244</v>
      </c>
      <c r="G139" s="208">
        <v>6517</v>
      </c>
      <c r="H139" s="209">
        <v>1277</v>
      </c>
      <c r="I139" s="210">
        <v>1316</v>
      </c>
      <c r="J139" s="208">
        <v>2593</v>
      </c>
      <c r="K139" s="233">
        <v>39.02</v>
      </c>
      <c r="L139" s="234">
        <v>40.57</v>
      </c>
      <c r="M139" s="235">
        <v>39.79</v>
      </c>
    </row>
    <row r="140" spans="2:13" ht="15" customHeight="1">
      <c r="B140" s="440">
        <v>44</v>
      </c>
      <c r="C140" s="443" t="s">
        <v>1607</v>
      </c>
      <c r="D140" s="214" t="s">
        <v>1791</v>
      </c>
      <c r="E140" s="215">
        <v>1884</v>
      </c>
      <c r="F140" s="216">
        <v>1921</v>
      </c>
      <c r="G140" s="217">
        <v>3805</v>
      </c>
      <c r="H140" s="218">
        <v>780</v>
      </c>
      <c r="I140" s="219">
        <v>808</v>
      </c>
      <c r="J140" s="199">
        <v>1588</v>
      </c>
      <c r="K140" s="232">
        <v>41.4</v>
      </c>
      <c r="L140" s="194">
        <v>42.06</v>
      </c>
      <c r="M140" s="195">
        <v>41.73</v>
      </c>
    </row>
    <row r="141" spans="2:13" ht="15" customHeight="1">
      <c r="B141" s="441">
        <v>44</v>
      </c>
      <c r="C141" s="444" t="s">
        <v>1607</v>
      </c>
      <c r="D141" s="220" t="s">
        <v>1792</v>
      </c>
      <c r="E141" s="197">
        <v>1884</v>
      </c>
      <c r="F141" s="198">
        <v>1921</v>
      </c>
      <c r="G141" s="199">
        <v>3805</v>
      </c>
      <c r="H141" s="200">
        <v>779</v>
      </c>
      <c r="I141" s="201">
        <v>807</v>
      </c>
      <c r="J141" s="199">
        <v>1586</v>
      </c>
      <c r="K141" s="202">
        <v>41.35</v>
      </c>
      <c r="L141" s="203">
        <v>42.01</v>
      </c>
      <c r="M141" s="204">
        <v>41.68</v>
      </c>
    </row>
    <row r="142" spans="2:13" ht="15" customHeight="1">
      <c r="B142" s="442">
        <v>44</v>
      </c>
      <c r="C142" s="445" t="s">
        <v>1607</v>
      </c>
      <c r="D142" s="221" t="s">
        <v>1793</v>
      </c>
      <c r="E142" s="222">
        <v>1871</v>
      </c>
      <c r="F142" s="223">
        <v>1914</v>
      </c>
      <c r="G142" s="224">
        <v>3785</v>
      </c>
      <c r="H142" s="225">
        <v>862</v>
      </c>
      <c r="I142" s="226">
        <v>935</v>
      </c>
      <c r="J142" s="224">
        <v>1797</v>
      </c>
      <c r="K142" s="233">
        <v>46.07</v>
      </c>
      <c r="L142" s="234">
        <v>48.85</v>
      </c>
      <c r="M142" s="235">
        <v>47.48</v>
      </c>
    </row>
    <row r="143" spans="2:13" ht="15" customHeight="1">
      <c r="B143" s="440">
        <v>45</v>
      </c>
      <c r="C143" s="443" t="s">
        <v>1892</v>
      </c>
      <c r="D143" s="187" t="s">
        <v>1791</v>
      </c>
      <c r="E143" s="188">
        <v>2992</v>
      </c>
      <c r="F143" s="189">
        <v>2945</v>
      </c>
      <c r="G143" s="190">
        <v>5937</v>
      </c>
      <c r="H143" s="191">
        <v>1172</v>
      </c>
      <c r="I143" s="192">
        <v>1167</v>
      </c>
      <c r="J143" s="190">
        <v>2339</v>
      </c>
      <c r="K143" s="232">
        <v>39.17</v>
      </c>
      <c r="L143" s="194">
        <v>39.63</v>
      </c>
      <c r="M143" s="195">
        <v>39.4</v>
      </c>
    </row>
    <row r="144" spans="2:13" ht="15" customHeight="1">
      <c r="B144" s="441">
        <v>45</v>
      </c>
      <c r="C144" s="444" t="s">
        <v>1608</v>
      </c>
      <c r="D144" s="196" t="s">
        <v>1792</v>
      </c>
      <c r="E144" s="197">
        <v>2992</v>
      </c>
      <c r="F144" s="198">
        <v>2945</v>
      </c>
      <c r="G144" s="199">
        <v>5937</v>
      </c>
      <c r="H144" s="200">
        <v>1171</v>
      </c>
      <c r="I144" s="201">
        <v>1166</v>
      </c>
      <c r="J144" s="199">
        <v>2337</v>
      </c>
      <c r="K144" s="202">
        <v>39.14</v>
      </c>
      <c r="L144" s="203">
        <v>39.59</v>
      </c>
      <c r="M144" s="204">
        <v>39.36</v>
      </c>
    </row>
    <row r="145" spans="2:13" ht="15" customHeight="1">
      <c r="B145" s="442">
        <v>45</v>
      </c>
      <c r="C145" s="445" t="s">
        <v>1608</v>
      </c>
      <c r="D145" s="205" t="s">
        <v>1793</v>
      </c>
      <c r="E145" s="206">
        <v>2969</v>
      </c>
      <c r="F145" s="207">
        <v>2920</v>
      </c>
      <c r="G145" s="208">
        <v>5889</v>
      </c>
      <c r="H145" s="209">
        <v>1245</v>
      </c>
      <c r="I145" s="210">
        <v>1299</v>
      </c>
      <c r="J145" s="208">
        <v>2544</v>
      </c>
      <c r="K145" s="233">
        <v>41.93</v>
      </c>
      <c r="L145" s="234">
        <v>44.49</v>
      </c>
      <c r="M145" s="235">
        <v>43.2</v>
      </c>
    </row>
    <row r="146" spans="2:13" ht="15" customHeight="1">
      <c r="B146" s="440">
        <v>46</v>
      </c>
      <c r="C146" s="443" t="s">
        <v>1570</v>
      </c>
      <c r="D146" s="214" t="s">
        <v>1791</v>
      </c>
      <c r="E146" s="215">
        <v>2848</v>
      </c>
      <c r="F146" s="216">
        <v>2792</v>
      </c>
      <c r="G146" s="217">
        <v>5640</v>
      </c>
      <c r="H146" s="218">
        <v>1038</v>
      </c>
      <c r="I146" s="219">
        <v>1059</v>
      </c>
      <c r="J146" s="199">
        <v>2097</v>
      </c>
      <c r="K146" s="232">
        <v>36.45</v>
      </c>
      <c r="L146" s="194">
        <v>37.93</v>
      </c>
      <c r="M146" s="195">
        <v>37.18</v>
      </c>
    </row>
    <row r="147" spans="2:13" ht="15" customHeight="1">
      <c r="B147" s="441">
        <v>46</v>
      </c>
      <c r="C147" s="444" t="s">
        <v>1570</v>
      </c>
      <c r="D147" s="220" t="s">
        <v>1792</v>
      </c>
      <c r="E147" s="197">
        <v>2848</v>
      </c>
      <c r="F147" s="198">
        <v>2792</v>
      </c>
      <c r="G147" s="199">
        <v>5640</v>
      </c>
      <c r="H147" s="200">
        <v>1037</v>
      </c>
      <c r="I147" s="201">
        <v>1060</v>
      </c>
      <c r="J147" s="199">
        <v>2097</v>
      </c>
      <c r="K147" s="202">
        <v>36.41</v>
      </c>
      <c r="L147" s="203">
        <v>37.97</v>
      </c>
      <c r="M147" s="204">
        <v>37.18</v>
      </c>
    </row>
    <row r="148" spans="2:13" ht="15" customHeight="1">
      <c r="B148" s="442">
        <v>46</v>
      </c>
      <c r="C148" s="445" t="s">
        <v>1570</v>
      </c>
      <c r="D148" s="221" t="s">
        <v>1793</v>
      </c>
      <c r="E148" s="222">
        <v>2831</v>
      </c>
      <c r="F148" s="223">
        <v>2776</v>
      </c>
      <c r="G148" s="224">
        <v>5607</v>
      </c>
      <c r="H148" s="225">
        <v>1035</v>
      </c>
      <c r="I148" s="226">
        <v>1009</v>
      </c>
      <c r="J148" s="224">
        <v>2044</v>
      </c>
      <c r="K148" s="233">
        <v>36.56</v>
      </c>
      <c r="L148" s="234">
        <v>36.35</v>
      </c>
      <c r="M148" s="235">
        <v>36.45</v>
      </c>
    </row>
    <row r="149" spans="2:13" ht="15" customHeight="1">
      <c r="B149" s="440">
        <v>47</v>
      </c>
      <c r="C149" s="443" t="s">
        <v>1609</v>
      </c>
      <c r="D149" s="187" t="s">
        <v>1791</v>
      </c>
      <c r="E149" s="188">
        <v>2282</v>
      </c>
      <c r="F149" s="189">
        <v>2105</v>
      </c>
      <c r="G149" s="190">
        <v>4387</v>
      </c>
      <c r="H149" s="191">
        <v>656</v>
      </c>
      <c r="I149" s="192">
        <v>683</v>
      </c>
      <c r="J149" s="190">
        <v>1339</v>
      </c>
      <c r="K149" s="232">
        <v>28.75</v>
      </c>
      <c r="L149" s="194">
        <v>32.45</v>
      </c>
      <c r="M149" s="195">
        <v>30.52</v>
      </c>
    </row>
    <row r="150" spans="2:13" ht="15" customHeight="1">
      <c r="B150" s="441">
        <v>47</v>
      </c>
      <c r="C150" s="444" t="s">
        <v>1609</v>
      </c>
      <c r="D150" s="196" t="s">
        <v>1792</v>
      </c>
      <c r="E150" s="197">
        <v>2282</v>
      </c>
      <c r="F150" s="198">
        <v>2105</v>
      </c>
      <c r="G150" s="199">
        <v>4387</v>
      </c>
      <c r="H150" s="200">
        <v>657</v>
      </c>
      <c r="I150" s="201">
        <v>683</v>
      </c>
      <c r="J150" s="199">
        <v>1340</v>
      </c>
      <c r="K150" s="202">
        <v>28.79</v>
      </c>
      <c r="L150" s="203">
        <v>32.45</v>
      </c>
      <c r="M150" s="204">
        <v>30.54</v>
      </c>
    </row>
    <row r="151" spans="2:13" ht="15" customHeight="1">
      <c r="B151" s="442">
        <v>47</v>
      </c>
      <c r="C151" s="445" t="s">
        <v>1609</v>
      </c>
      <c r="D151" s="205" t="s">
        <v>1793</v>
      </c>
      <c r="E151" s="206">
        <v>2262</v>
      </c>
      <c r="F151" s="207">
        <v>2090</v>
      </c>
      <c r="G151" s="208">
        <v>4352</v>
      </c>
      <c r="H151" s="209">
        <v>667</v>
      </c>
      <c r="I151" s="210">
        <v>664</v>
      </c>
      <c r="J151" s="208">
        <v>1331</v>
      </c>
      <c r="K151" s="233">
        <v>29.49</v>
      </c>
      <c r="L151" s="234">
        <v>31.77</v>
      </c>
      <c r="M151" s="235">
        <v>30.58</v>
      </c>
    </row>
    <row r="152" spans="2:13" ht="15" customHeight="1">
      <c r="B152" s="440">
        <v>48</v>
      </c>
      <c r="C152" s="443" t="s">
        <v>1610</v>
      </c>
      <c r="D152" s="214" t="s">
        <v>1791</v>
      </c>
      <c r="E152" s="215">
        <v>2444</v>
      </c>
      <c r="F152" s="216">
        <v>2526</v>
      </c>
      <c r="G152" s="217">
        <v>4970</v>
      </c>
      <c r="H152" s="218">
        <v>930</v>
      </c>
      <c r="I152" s="219">
        <v>999</v>
      </c>
      <c r="J152" s="199">
        <v>1929</v>
      </c>
      <c r="K152" s="232">
        <v>38.05</v>
      </c>
      <c r="L152" s="194">
        <v>39.55</v>
      </c>
      <c r="M152" s="195">
        <v>38.81</v>
      </c>
    </row>
    <row r="153" spans="2:13" ht="15" customHeight="1">
      <c r="B153" s="441">
        <v>48</v>
      </c>
      <c r="C153" s="444" t="s">
        <v>1610</v>
      </c>
      <c r="D153" s="220" t="s">
        <v>1792</v>
      </c>
      <c r="E153" s="197">
        <v>2444</v>
      </c>
      <c r="F153" s="198">
        <v>2526</v>
      </c>
      <c r="G153" s="199">
        <v>4970</v>
      </c>
      <c r="H153" s="200">
        <v>927</v>
      </c>
      <c r="I153" s="201">
        <v>998</v>
      </c>
      <c r="J153" s="199">
        <v>1925</v>
      </c>
      <c r="K153" s="202">
        <v>37.93</v>
      </c>
      <c r="L153" s="203">
        <v>39.51</v>
      </c>
      <c r="M153" s="204">
        <v>38.73</v>
      </c>
    </row>
    <row r="154" spans="2:13" ht="15" customHeight="1">
      <c r="B154" s="442">
        <v>48</v>
      </c>
      <c r="C154" s="445" t="s">
        <v>1610</v>
      </c>
      <c r="D154" s="221" t="s">
        <v>1793</v>
      </c>
      <c r="E154" s="222">
        <v>2418</v>
      </c>
      <c r="F154" s="223">
        <v>2512</v>
      </c>
      <c r="G154" s="224">
        <v>4930</v>
      </c>
      <c r="H154" s="225">
        <v>938</v>
      </c>
      <c r="I154" s="226">
        <v>1052</v>
      </c>
      <c r="J154" s="224">
        <v>1990</v>
      </c>
      <c r="K154" s="233">
        <v>38.79</v>
      </c>
      <c r="L154" s="234">
        <v>41.88</v>
      </c>
      <c r="M154" s="235">
        <v>40.37</v>
      </c>
    </row>
    <row r="155" spans="2:13" ht="15" customHeight="1">
      <c r="B155" s="440">
        <v>49</v>
      </c>
      <c r="C155" s="443" t="s">
        <v>138</v>
      </c>
      <c r="D155" s="187" t="s">
        <v>1791</v>
      </c>
      <c r="E155" s="188">
        <v>2330</v>
      </c>
      <c r="F155" s="189">
        <v>2350</v>
      </c>
      <c r="G155" s="190">
        <v>4680</v>
      </c>
      <c r="H155" s="191">
        <v>948</v>
      </c>
      <c r="I155" s="192">
        <v>947</v>
      </c>
      <c r="J155" s="190">
        <v>1895</v>
      </c>
      <c r="K155" s="232">
        <v>40.69</v>
      </c>
      <c r="L155" s="194">
        <v>40.3</v>
      </c>
      <c r="M155" s="195">
        <v>40.49</v>
      </c>
    </row>
    <row r="156" spans="2:13" ht="15" customHeight="1">
      <c r="B156" s="441">
        <v>49</v>
      </c>
      <c r="C156" s="444" t="s">
        <v>138</v>
      </c>
      <c r="D156" s="196" t="s">
        <v>1792</v>
      </c>
      <c r="E156" s="197">
        <v>2330</v>
      </c>
      <c r="F156" s="198">
        <v>2350</v>
      </c>
      <c r="G156" s="199">
        <v>4680</v>
      </c>
      <c r="H156" s="200">
        <v>948</v>
      </c>
      <c r="I156" s="201">
        <v>947</v>
      </c>
      <c r="J156" s="199">
        <v>1895</v>
      </c>
      <c r="K156" s="202">
        <v>40.69</v>
      </c>
      <c r="L156" s="203">
        <v>40.3</v>
      </c>
      <c r="M156" s="204">
        <v>40.49</v>
      </c>
    </row>
    <row r="157" spans="2:13" ht="15" customHeight="1">
      <c r="B157" s="442">
        <v>49</v>
      </c>
      <c r="C157" s="445" t="s">
        <v>138</v>
      </c>
      <c r="D157" s="205" t="s">
        <v>1793</v>
      </c>
      <c r="E157" s="206">
        <v>2309</v>
      </c>
      <c r="F157" s="207">
        <v>2336</v>
      </c>
      <c r="G157" s="208">
        <v>4645</v>
      </c>
      <c r="H157" s="209">
        <v>918</v>
      </c>
      <c r="I157" s="210">
        <v>947</v>
      </c>
      <c r="J157" s="208">
        <v>1865</v>
      </c>
      <c r="K157" s="233">
        <v>39.76</v>
      </c>
      <c r="L157" s="234">
        <v>40.54</v>
      </c>
      <c r="M157" s="235">
        <v>40.15</v>
      </c>
    </row>
    <row r="158" spans="2:13" ht="15" customHeight="1">
      <c r="B158" s="440">
        <v>50</v>
      </c>
      <c r="C158" s="443" t="s">
        <v>139</v>
      </c>
      <c r="D158" s="214" t="s">
        <v>1791</v>
      </c>
      <c r="E158" s="215">
        <v>2862</v>
      </c>
      <c r="F158" s="216">
        <v>2883</v>
      </c>
      <c r="G158" s="217">
        <v>5745</v>
      </c>
      <c r="H158" s="218">
        <v>1055</v>
      </c>
      <c r="I158" s="219">
        <v>1070</v>
      </c>
      <c r="J158" s="199">
        <v>2125</v>
      </c>
      <c r="K158" s="232">
        <v>36.86</v>
      </c>
      <c r="L158" s="194">
        <v>37.11</v>
      </c>
      <c r="M158" s="195">
        <v>36.99</v>
      </c>
    </row>
    <row r="159" spans="2:13" ht="15" customHeight="1">
      <c r="B159" s="441"/>
      <c r="C159" s="444"/>
      <c r="D159" s="220" t="s">
        <v>1792</v>
      </c>
      <c r="E159" s="197">
        <v>2862</v>
      </c>
      <c r="F159" s="198">
        <v>2883</v>
      </c>
      <c r="G159" s="199">
        <v>5745</v>
      </c>
      <c r="H159" s="200">
        <v>1054</v>
      </c>
      <c r="I159" s="201">
        <v>1070</v>
      </c>
      <c r="J159" s="199">
        <v>2124</v>
      </c>
      <c r="K159" s="202">
        <v>36.83</v>
      </c>
      <c r="L159" s="203">
        <v>37.11</v>
      </c>
      <c r="M159" s="204">
        <v>36.97</v>
      </c>
    </row>
    <row r="160" spans="2:13" ht="15" customHeight="1">
      <c r="B160" s="442"/>
      <c r="C160" s="445"/>
      <c r="D160" s="221" t="s">
        <v>1793</v>
      </c>
      <c r="E160" s="222">
        <v>2840</v>
      </c>
      <c r="F160" s="223">
        <v>2861</v>
      </c>
      <c r="G160" s="224">
        <v>5701</v>
      </c>
      <c r="H160" s="225">
        <v>1005</v>
      </c>
      <c r="I160" s="226">
        <v>992</v>
      </c>
      <c r="J160" s="224">
        <v>1997</v>
      </c>
      <c r="K160" s="233">
        <v>35.39</v>
      </c>
      <c r="L160" s="234">
        <v>34.67</v>
      </c>
      <c r="M160" s="235">
        <v>35.03</v>
      </c>
    </row>
    <row r="161" spans="2:13" ht="15" customHeight="1">
      <c r="B161" s="440">
        <v>51</v>
      </c>
      <c r="C161" s="443" t="s">
        <v>140</v>
      </c>
      <c r="D161" s="187" t="s">
        <v>1791</v>
      </c>
      <c r="E161" s="188">
        <v>2644</v>
      </c>
      <c r="F161" s="189">
        <v>2713</v>
      </c>
      <c r="G161" s="190">
        <v>5357</v>
      </c>
      <c r="H161" s="191">
        <v>1039</v>
      </c>
      <c r="I161" s="192">
        <v>1034</v>
      </c>
      <c r="J161" s="190">
        <v>2073</v>
      </c>
      <c r="K161" s="232">
        <v>39.3</v>
      </c>
      <c r="L161" s="194">
        <v>38.11</v>
      </c>
      <c r="M161" s="195">
        <v>38.7</v>
      </c>
    </row>
    <row r="162" spans="2:13" ht="15" customHeight="1">
      <c r="B162" s="441">
        <v>51</v>
      </c>
      <c r="C162" s="444" t="s">
        <v>140</v>
      </c>
      <c r="D162" s="196" t="s">
        <v>1792</v>
      </c>
      <c r="E162" s="197">
        <v>2644</v>
      </c>
      <c r="F162" s="198">
        <v>2713</v>
      </c>
      <c r="G162" s="199">
        <v>5357</v>
      </c>
      <c r="H162" s="200">
        <v>1040</v>
      </c>
      <c r="I162" s="201">
        <v>1034</v>
      </c>
      <c r="J162" s="199">
        <v>2074</v>
      </c>
      <c r="K162" s="202">
        <v>39.33</v>
      </c>
      <c r="L162" s="203">
        <v>38.11</v>
      </c>
      <c r="M162" s="204">
        <v>38.72</v>
      </c>
    </row>
    <row r="163" spans="2:13" ht="15" customHeight="1">
      <c r="B163" s="442">
        <v>51</v>
      </c>
      <c r="C163" s="445" t="s">
        <v>140</v>
      </c>
      <c r="D163" s="205" t="s">
        <v>1793</v>
      </c>
      <c r="E163" s="206">
        <v>2624</v>
      </c>
      <c r="F163" s="207">
        <v>2691</v>
      </c>
      <c r="G163" s="208">
        <v>5315</v>
      </c>
      <c r="H163" s="209">
        <v>1020</v>
      </c>
      <c r="I163" s="210">
        <v>1018</v>
      </c>
      <c r="J163" s="208">
        <v>2038</v>
      </c>
      <c r="K163" s="233">
        <v>38.87</v>
      </c>
      <c r="L163" s="234">
        <v>37.83</v>
      </c>
      <c r="M163" s="235">
        <v>38.34</v>
      </c>
    </row>
    <row r="164" spans="2:13" ht="15" customHeight="1">
      <c r="B164" s="440">
        <v>52</v>
      </c>
      <c r="C164" s="443" t="s">
        <v>141</v>
      </c>
      <c r="D164" s="214" t="s">
        <v>1791</v>
      </c>
      <c r="E164" s="215">
        <v>1989</v>
      </c>
      <c r="F164" s="216">
        <v>1883</v>
      </c>
      <c r="G164" s="217">
        <v>3872</v>
      </c>
      <c r="H164" s="218">
        <v>749</v>
      </c>
      <c r="I164" s="219">
        <v>743</v>
      </c>
      <c r="J164" s="199">
        <v>1492</v>
      </c>
      <c r="K164" s="232">
        <v>37.66</v>
      </c>
      <c r="L164" s="194">
        <v>39.46</v>
      </c>
      <c r="M164" s="195">
        <v>38.53</v>
      </c>
    </row>
    <row r="165" spans="2:13" ht="15" customHeight="1">
      <c r="B165" s="441">
        <v>52</v>
      </c>
      <c r="C165" s="444" t="s">
        <v>141</v>
      </c>
      <c r="D165" s="220" t="s">
        <v>1792</v>
      </c>
      <c r="E165" s="197">
        <v>1989</v>
      </c>
      <c r="F165" s="198">
        <v>1883</v>
      </c>
      <c r="G165" s="199">
        <v>3872</v>
      </c>
      <c r="H165" s="200">
        <v>748</v>
      </c>
      <c r="I165" s="201">
        <v>743</v>
      </c>
      <c r="J165" s="199">
        <v>1491</v>
      </c>
      <c r="K165" s="202">
        <v>37.61</v>
      </c>
      <c r="L165" s="203">
        <v>39.46</v>
      </c>
      <c r="M165" s="204">
        <v>38.51</v>
      </c>
    </row>
    <row r="166" spans="2:13" ht="15" customHeight="1">
      <c r="B166" s="442">
        <v>52</v>
      </c>
      <c r="C166" s="445" t="s">
        <v>141</v>
      </c>
      <c r="D166" s="221" t="s">
        <v>1793</v>
      </c>
      <c r="E166" s="222">
        <v>1969</v>
      </c>
      <c r="F166" s="223">
        <v>1868</v>
      </c>
      <c r="G166" s="224">
        <v>3837</v>
      </c>
      <c r="H166" s="225">
        <v>759</v>
      </c>
      <c r="I166" s="226">
        <v>740</v>
      </c>
      <c r="J166" s="224">
        <v>1499</v>
      </c>
      <c r="K166" s="233">
        <v>38.55</v>
      </c>
      <c r="L166" s="234">
        <v>39.61</v>
      </c>
      <c r="M166" s="235">
        <v>39.07</v>
      </c>
    </row>
    <row r="167" spans="2:13" ht="15" customHeight="1">
      <c r="B167" s="440">
        <v>53</v>
      </c>
      <c r="C167" s="443" t="s">
        <v>142</v>
      </c>
      <c r="D167" s="187" t="s">
        <v>1791</v>
      </c>
      <c r="E167" s="188">
        <v>2984</v>
      </c>
      <c r="F167" s="189">
        <v>3064</v>
      </c>
      <c r="G167" s="190">
        <v>6048</v>
      </c>
      <c r="H167" s="191">
        <v>1140</v>
      </c>
      <c r="I167" s="192">
        <v>1152</v>
      </c>
      <c r="J167" s="190">
        <v>2292</v>
      </c>
      <c r="K167" s="232">
        <v>38.2</v>
      </c>
      <c r="L167" s="194">
        <v>37.6</v>
      </c>
      <c r="M167" s="195">
        <v>37.9</v>
      </c>
    </row>
    <row r="168" spans="2:13" ht="15" customHeight="1">
      <c r="B168" s="441">
        <v>53</v>
      </c>
      <c r="C168" s="444" t="s">
        <v>142</v>
      </c>
      <c r="D168" s="196" t="s">
        <v>1792</v>
      </c>
      <c r="E168" s="197">
        <v>2984</v>
      </c>
      <c r="F168" s="198">
        <v>3064</v>
      </c>
      <c r="G168" s="199">
        <v>6048</v>
      </c>
      <c r="H168" s="200">
        <v>1141</v>
      </c>
      <c r="I168" s="201">
        <v>1152</v>
      </c>
      <c r="J168" s="199">
        <v>2293</v>
      </c>
      <c r="K168" s="202">
        <v>38.24</v>
      </c>
      <c r="L168" s="203">
        <v>37.6</v>
      </c>
      <c r="M168" s="204">
        <v>37.91</v>
      </c>
    </row>
    <row r="169" spans="2:13" ht="15" customHeight="1">
      <c r="B169" s="442">
        <v>53</v>
      </c>
      <c r="C169" s="445" t="s">
        <v>142</v>
      </c>
      <c r="D169" s="205" t="s">
        <v>1793</v>
      </c>
      <c r="E169" s="206">
        <v>2946</v>
      </c>
      <c r="F169" s="207">
        <v>3033</v>
      </c>
      <c r="G169" s="208">
        <v>5979</v>
      </c>
      <c r="H169" s="209">
        <v>1040</v>
      </c>
      <c r="I169" s="210">
        <v>1049</v>
      </c>
      <c r="J169" s="208">
        <v>2089</v>
      </c>
      <c r="K169" s="233">
        <v>35.3</v>
      </c>
      <c r="L169" s="234">
        <v>34.59</v>
      </c>
      <c r="M169" s="235">
        <v>34.94</v>
      </c>
    </row>
    <row r="170" spans="2:13" ht="15" customHeight="1">
      <c r="B170" s="440">
        <v>54</v>
      </c>
      <c r="C170" s="443" t="s">
        <v>143</v>
      </c>
      <c r="D170" s="214" t="s">
        <v>1791</v>
      </c>
      <c r="E170" s="215">
        <v>2896</v>
      </c>
      <c r="F170" s="216">
        <v>2807</v>
      </c>
      <c r="G170" s="217">
        <v>5703</v>
      </c>
      <c r="H170" s="218">
        <v>1200</v>
      </c>
      <c r="I170" s="219">
        <v>1188</v>
      </c>
      <c r="J170" s="199">
        <v>2388</v>
      </c>
      <c r="K170" s="232">
        <v>41.44</v>
      </c>
      <c r="L170" s="194">
        <v>42.32</v>
      </c>
      <c r="M170" s="195">
        <v>41.87</v>
      </c>
    </row>
    <row r="171" spans="2:13" ht="15" customHeight="1">
      <c r="B171" s="441">
        <v>54</v>
      </c>
      <c r="C171" s="444" t="s">
        <v>143</v>
      </c>
      <c r="D171" s="220" t="s">
        <v>1792</v>
      </c>
      <c r="E171" s="197">
        <v>2896</v>
      </c>
      <c r="F171" s="198">
        <v>2807</v>
      </c>
      <c r="G171" s="199">
        <v>5703</v>
      </c>
      <c r="H171" s="200">
        <v>1199</v>
      </c>
      <c r="I171" s="201">
        <v>1186</v>
      </c>
      <c r="J171" s="199">
        <v>2385</v>
      </c>
      <c r="K171" s="202">
        <v>41.4</v>
      </c>
      <c r="L171" s="203">
        <v>42.25</v>
      </c>
      <c r="M171" s="204">
        <v>41.82</v>
      </c>
    </row>
    <row r="172" spans="2:13" ht="15" customHeight="1">
      <c r="B172" s="442">
        <v>54</v>
      </c>
      <c r="C172" s="445" t="s">
        <v>143</v>
      </c>
      <c r="D172" s="221" t="s">
        <v>1793</v>
      </c>
      <c r="E172" s="222">
        <v>2821</v>
      </c>
      <c r="F172" s="223">
        <v>2763</v>
      </c>
      <c r="G172" s="224">
        <v>5584</v>
      </c>
      <c r="H172" s="225">
        <v>1111</v>
      </c>
      <c r="I172" s="226">
        <v>1096</v>
      </c>
      <c r="J172" s="224">
        <v>2207</v>
      </c>
      <c r="K172" s="233">
        <v>39.38</v>
      </c>
      <c r="L172" s="234">
        <v>39.67</v>
      </c>
      <c r="M172" s="235">
        <v>39.52</v>
      </c>
    </row>
    <row r="173" spans="2:13" ht="15" customHeight="1">
      <c r="B173" s="440">
        <v>55</v>
      </c>
      <c r="C173" s="443" t="s">
        <v>144</v>
      </c>
      <c r="D173" s="187" t="s">
        <v>1791</v>
      </c>
      <c r="E173" s="188">
        <v>3296</v>
      </c>
      <c r="F173" s="189">
        <v>3322</v>
      </c>
      <c r="G173" s="190">
        <v>6618</v>
      </c>
      <c r="H173" s="191">
        <v>1304</v>
      </c>
      <c r="I173" s="192">
        <v>1313</v>
      </c>
      <c r="J173" s="190">
        <v>2617</v>
      </c>
      <c r="K173" s="232">
        <v>39.56</v>
      </c>
      <c r="L173" s="194">
        <v>39.52</v>
      </c>
      <c r="M173" s="195">
        <v>39.54</v>
      </c>
    </row>
    <row r="174" spans="2:13" ht="15" customHeight="1">
      <c r="B174" s="441">
        <v>55</v>
      </c>
      <c r="C174" s="444" t="s">
        <v>144</v>
      </c>
      <c r="D174" s="196" t="s">
        <v>1792</v>
      </c>
      <c r="E174" s="197">
        <v>3296</v>
      </c>
      <c r="F174" s="198">
        <v>3322</v>
      </c>
      <c r="G174" s="199">
        <v>6618</v>
      </c>
      <c r="H174" s="200">
        <v>1304</v>
      </c>
      <c r="I174" s="201">
        <v>1313</v>
      </c>
      <c r="J174" s="199">
        <v>2617</v>
      </c>
      <c r="K174" s="202">
        <v>39.56</v>
      </c>
      <c r="L174" s="203">
        <v>39.52</v>
      </c>
      <c r="M174" s="204">
        <v>39.54</v>
      </c>
    </row>
    <row r="175" spans="2:13" ht="15" customHeight="1">
      <c r="B175" s="442">
        <v>55</v>
      </c>
      <c r="C175" s="445" t="s">
        <v>144</v>
      </c>
      <c r="D175" s="205" t="s">
        <v>1793</v>
      </c>
      <c r="E175" s="206">
        <v>3254</v>
      </c>
      <c r="F175" s="207">
        <v>3277</v>
      </c>
      <c r="G175" s="208">
        <v>6531</v>
      </c>
      <c r="H175" s="209">
        <v>1244</v>
      </c>
      <c r="I175" s="210">
        <v>1220</v>
      </c>
      <c r="J175" s="208">
        <v>2464</v>
      </c>
      <c r="K175" s="233">
        <v>38.23</v>
      </c>
      <c r="L175" s="234">
        <v>37.23</v>
      </c>
      <c r="M175" s="235">
        <v>37.73</v>
      </c>
    </row>
    <row r="176" spans="2:13" ht="15" customHeight="1">
      <c r="B176" s="440">
        <v>56</v>
      </c>
      <c r="C176" s="443" t="s">
        <v>145</v>
      </c>
      <c r="D176" s="214" t="s">
        <v>1791</v>
      </c>
      <c r="E176" s="215">
        <v>1322</v>
      </c>
      <c r="F176" s="216">
        <v>1218</v>
      </c>
      <c r="G176" s="217">
        <v>2540</v>
      </c>
      <c r="H176" s="218">
        <v>476</v>
      </c>
      <c r="I176" s="219">
        <v>465</v>
      </c>
      <c r="J176" s="199">
        <v>941</v>
      </c>
      <c r="K176" s="232">
        <v>36.01</v>
      </c>
      <c r="L176" s="194">
        <v>38.18</v>
      </c>
      <c r="M176" s="195">
        <v>37.05</v>
      </c>
    </row>
    <row r="177" spans="2:13" ht="15" customHeight="1">
      <c r="B177" s="441">
        <v>56</v>
      </c>
      <c r="C177" s="444" t="s">
        <v>145</v>
      </c>
      <c r="D177" s="220" t="s">
        <v>1792</v>
      </c>
      <c r="E177" s="197">
        <v>1322</v>
      </c>
      <c r="F177" s="198">
        <v>1218</v>
      </c>
      <c r="G177" s="199">
        <v>2540</v>
      </c>
      <c r="H177" s="200">
        <v>475</v>
      </c>
      <c r="I177" s="201">
        <v>465</v>
      </c>
      <c r="J177" s="199">
        <v>940</v>
      </c>
      <c r="K177" s="202">
        <v>35.93</v>
      </c>
      <c r="L177" s="203">
        <v>38.18</v>
      </c>
      <c r="M177" s="204">
        <v>37.01</v>
      </c>
    </row>
    <row r="178" spans="2:13" ht="15" customHeight="1">
      <c r="B178" s="442">
        <v>56</v>
      </c>
      <c r="C178" s="445" t="s">
        <v>145</v>
      </c>
      <c r="D178" s="221" t="s">
        <v>1793</v>
      </c>
      <c r="E178" s="222">
        <v>1311</v>
      </c>
      <c r="F178" s="223">
        <v>1213</v>
      </c>
      <c r="G178" s="224">
        <v>2524</v>
      </c>
      <c r="H178" s="225">
        <v>447</v>
      </c>
      <c r="I178" s="226">
        <v>462</v>
      </c>
      <c r="J178" s="224">
        <v>909</v>
      </c>
      <c r="K178" s="233">
        <v>34.1</v>
      </c>
      <c r="L178" s="234">
        <v>38.09</v>
      </c>
      <c r="M178" s="235">
        <v>36.01</v>
      </c>
    </row>
    <row r="179" spans="2:13" ht="15" customHeight="1">
      <c r="B179" s="440">
        <v>57</v>
      </c>
      <c r="C179" s="443" t="s">
        <v>146</v>
      </c>
      <c r="D179" s="187" t="s">
        <v>1791</v>
      </c>
      <c r="E179" s="188">
        <v>1896</v>
      </c>
      <c r="F179" s="189">
        <v>1485</v>
      </c>
      <c r="G179" s="190">
        <v>3381</v>
      </c>
      <c r="H179" s="191">
        <v>595</v>
      </c>
      <c r="I179" s="192">
        <v>522</v>
      </c>
      <c r="J179" s="190">
        <v>1117</v>
      </c>
      <c r="K179" s="232">
        <v>31.38</v>
      </c>
      <c r="L179" s="194">
        <v>35.15</v>
      </c>
      <c r="M179" s="195">
        <v>33.04</v>
      </c>
    </row>
    <row r="180" spans="2:13" ht="15" customHeight="1">
      <c r="B180" s="441">
        <v>57</v>
      </c>
      <c r="C180" s="444" t="s">
        <v>146</v>
      </c>
      <c r="D180" s="196" t="s">
        <v>1792</v>
      </c>
      <c r="E180" s="197">
        <v>1896</v>
      </c>
      <c r="F180" s="198">
        <v>1485</v>
      </c>
      <c r="G180" s="199">
        <v>3381</v>
      </c>
      <c r="H180" s="200">
        <v>595</v>
      </c>
      <c r="I180" s="201">
        <v>521</v>
      </c>
      <c r="J180" s="199">
        <v>1116</v>
      </c>
      <c r="K180" s="202">
        <v>31.38</v>
      </c>
      <c r="L180" s="203">
        <v>35.08</v>
      </c>
      <c r="M180" s="204">
        <v>33.01</v>
      </c>
    </row>
    <row r="181" spans="2:13" ht="15" customHeight="1">
      <c r="B181" s="442">
        <v>57</v>
      </c>
      <c r="C181" s="445" t="s">
        <v>146</v>
      </c>
      <c r="D181" s="205" t="s">
        <v>1793</v>
      </c>
      <c r="E181" s="206">
        <v>1862</v>
      </c>
      <c r="F181" s="207">
        <v>1471</v>
      </c>
      <c r="G181" s="208">
        <v>3333</v>
      </c>
      <c r="H181" s="209">
        <v>772</v>
      </c>
      <c r="I181" s="210">
        <v>526</v>
      </c>
      <c r="J181" s="208">
        <v>1298</v>
      </c>
      <c r="K181" s="233">
        <v>41.46</v>
      </c>
      <c r="L181" s="234">
        <v>35.76</v>
      </c>
      <c r="M181" s="235">
        <v>38.94</v>
      </c>
    </row>
    <row r="182" spans="2:13" ht="15" customHeight="1">
      <c r="B182" s="440">
        <v>58</v>
      </c>
      <c r="C182" s="443" t="s">
        <v>147</v>
      </c>
      <c r="D182" s="214" t="s">
        <v>1791</v>
      </c>
      <c r="E182" s="215">
        <v>481</v>
      </c>
      <c r="F182" s="216">
        <v>456</v>
      </c>
      <c r="G182" s="217">
        <v>937</v>
      </c>
      <c r="H182" s="218">
        <v>226</v>
      </c>
      <c r="I182" s="219">
        <v>233</v>
      </c>
      <c r="J182" s="199">
        <v>459</v>
      </c>
      <c r="K182" s="232">
        <v>46.99</v>
      </c>
      <c r="L182" s="194">
        <v>51.1</v>
      </c>
      <c r="M182" s="195">
        <v>48.99</v>
      </c>
    </row>
    <row r="183" spans="2:13" ht="15" customHeight="1">
      <c r="B183" s="441">
        <v>58</v>
      </c>
      <c r="C183" s="444" t="s">
        <v>147</v>
      </c>
      <c r="D183" s="220" t="s">
        <v>1792</v>
      </c>
      <c r="E183" s="197">
        <v>481</v>
      </c>
      <c r="F183" s="198">
        <v>456</v>
      </c>
      <c r="G183" s="199">
        <v>937</v>
      </c>
      <c r="H183" s="200">
        <v>226</v>
      </c>
      <c r="I183" s="201">
        <v>232</v>
      </c>
      <c r="J183" s="199">
        <v>458</v>
      </c>
      <c r="K183" s="202">
        <v>46.99</v>
      </c>
      <c r="L183" s="203">
        <v>50.88</v>
      </c>
      <c r="M183" s="204">
        <v>48.88</v>
      </c>
    </row>
    <row r="184" spans="2:13" ht="15" customHeight="1">
      <c r="B184" s="442">
        <v>58</v>
      </c>
      <c r="C184" s="445" t="s">
        <v>147</v>
      </c>
      <c r="D184" s="221" t="s">
        <v>1793</v>
      </c>
      <c r="E184" s="222">
        <v>481</v>
      </c>
      <c r="F184" s="223">
        <v>453</v>
      </c>
      <c r="G184" s="224">
        <v>934</v>
      </c>
      <c r="H184" s="225">
        <v>244</v>
      </c>
      <c r="I184" s="226">
        <v>253</v>
      </c>
      <c r="J184" s="224">
        <v>497</v>
      </c>
      <c r="K184" s="233">
        <v>50.73</v>
      </c>
      <c r="L184" s="234">
        <v>55.85</v>
      </c>
      <c r="M184" s="235">
        <v>53.21</v>
      </c>
    </row>
    <row r="185" spans="2:13" ht="15" customHeight="1">
      <c r="B185" s="440">
        <v>59</v>
      </c>
      <c r="C185" s="443" t="s">
        <v>1459</v>
      </c>
      <c r="D185" s="187" t="s">
        <v>1791</v>
      </c>
      <c r="E185" s="188">
        <v>2339</v>
      </c>
      <c r="F185" s="189">
        <v>2426</v>
      </c>
      <c r="G185" s="190">
        <v>4765</v>
      </c>
      <c r="H185" s="191">
        <v>951</v>
      </c>
      <c r="I185" s="192">
        <v>980</v>
      </c>
      <c r="J185" s="190">
        <v>1931</v>
      </c>
      <c r="K185" s="232">
        <v>40.66</v>
      </c>
      <c r="L185" s="194">
        <v>40.4</v>
      </c>
      <c r="M185" s="195">
        <v>40.52</v>
      </c>
    </row>
    <row r="186" spans="2:13" ht="15" customHeight="1">
      <c r="B186" s="441">
        <v>59</v>
      </c>
      <c r="C186" s="444" t="s">
        <v>1459</v>
      </c>
      <c r="D186" s="196" t="s">
        <v>1792</v>
      </c>
      <c r="E186" s="197">
        <v>2339</v>
      </c>
      <c r="F186" s="198">
        <v>2426</v>
      </c>
      <c r="G186" s="199">
        <v>4765</v>
      </c>
      <c r="H186" s="200">
        <v>950</v>
      </c>
      <c r="I186" s="201">
        <v>980</v>
      </c>
      <c r="J186" s="199">
        <v>1930</v>
      </c>
      <c r="K186" s="202">
        <v>40.62</v>
      </c>
      <c r="L186" s="203">
        <v>40.4</v>
      </c>
      <c r="M186" s="204">
        <v>40.5</v>
      </c>
    </row>
    <row r="187" spans="2:13" ht="15" customHeight="1">
      <c r="B187" s="452">
        <v>59</v>
      </c>
      <c r="C187" s="456" t="s">
        <v>1459</v>
      </c>
      <c r="D187" s="205" t="s">
        <v>1793</v>
      </c>
      <c r="E187" s="206">
        <v>2330</v>
      </c>
      <c r="F187" s="207">
        <v>2410</v>
      </c>
      <c r="G187" s="208">
        <v>4740</v>
      </c>
      <c r="H187" s="209">
        <v>1032</v>
      </c>
      <c r="I187" s="210">
        <v>1085</v>
      </c>
      <c r="J187" s="208">
        <v>2117</v>
      </c>
      <c r="K187" s="211">
        <v>44.29</v>
      </c>
      <c r="L187" s="212">
        <v>45.02</v>
      </c>
      <c r="M187" s="213">
        <v>44.66</v>
      </c>
    </row>
    <row r="188" spans="2:13" ht="15" customHeight="1">
      <c r="B188" s="227"/>
      <c r="C188" s="228"/>
      <c r="D188" s="227"/>
      <c r="E188" s="229"/>
      <c r="F188" s="229"/>
      <c r="G188" s="230"/>
      <c r="H188" s="230"/>
      <c r="I188" s="230"/>
      <c r="J188" s="230"/>
      <c r="K188" s="231"/>
      <c r="L188" s="231"/>
      <c r="M188" s="231"/>
    </row>
    <row r="189" spans="2:13" s="78" customFormat="1" ht="15" customHeight="1">
      <c r="B189" s="446" t="s">
        <v>1613</v>
      </c>
      <c r="C189" s="450" t="s">
        <v>737</v>
      </c>
      <c r="D189" s="448" t="s">
        <v>700</v>
      </c>
      <c r="E189" s="434" t="s">
        <v>718</v>
      </c>
      <c r="F189" s="435"/>
      <c r="G189" s="436"/>
      <c r="H189" s="434" t="s">
        <v>872</v>
      </c>
      <c r="I189" s="435"/>
      <c r="J189" s="436"/>
      <c r="K189" s="437" t="s">
        <v>1374</v>
      </c>
      <c r="L189" s="438"/>
      <c r="M189" s="439"/>
    </row>
    <row r="190" spans="2:13" s="78" customFormat="1" ht="15" customHeight="1">
      <c r="B190" s="447"/>
      <c r="C190" s="451"/>
      <c r="D190" s="449"/>
      <c r="E190" s="182" t="s">
        <v>876</v>
      </c>
      <c r="F190" s="183" t="s">
        <v>877</v>
      </c>
      <c r="G190" s="126" t="s">
        <v>720</v>
      </c>
      <c r="H190" s="182" t="s">
        <v>876</v>
      </c>
      <c r="I190" s="183" t="s">
        <v>877</v>
      </c>
      <c r="J190" s="126" t="s">
        <v>720</v>
      </c>
      <c r="K190" s="184" t="s">
        <v>876</v>
      </c>
      <c r="L190" s="185" t="s">
        <v>877</v>
      </c>
      <c r="M190" s="186" t="s">
        <v>47</v>
      </c>
    </row>
    <row r="191" spans="2:13" ht="15" customHeight="1">
      <c r="B191" s="440">
        <v>60</v>
      </c>
      <c r="C191" s="443" t="s">
        <v>1460</v>
      </c>
      <c r="D191" s="220" t="s">
        <v>1791</v>
      </c>
      <c r="E191" s="197">
        <v>1638</v>
      </c>
      <c r="F191" s="198">
        <v>1635</v>
      </c>
      <c r="G191" s="199">
        <v>3273</v>
      </c>
      <c r="H191" s="200">
        <v>736</v>
      </c>
      <c r="I191" s="201">
        <v>707</v>
      </c>
      <c r="J191" s="199">
        <v>1443</v>
      </c>
      <c r="K191" s="232">
        <v>44.93</v>
      </c>
      <c r="L191" s="194">
        <v>43.24</v>
      </c>
      <c r="M191" s="195">
        <v>44.09</v>
      </c>
    </row>
    <row r="192" spans="2:13" ht="15" customHeight="1">
      <c r="B192" s="441">
        <v>60</v>
      </c>
      <c r="C192" s="444" t="s">
        <v>1460</v>
      </c>
      <c r="D192" s="220" t="s">
        <v>1792</v>
      </c>
      <c r="E192" s="197">
        <v>1638</v>
      </c>
      <c r="F192" s="198">
        <v>1635</v>
      </c>
      <c r="G192" s="199">
        <v>3273</v>
      </c>
      <c r="H192" s="200">
        <v>736</v>
      </c>
      <c r="I192" s="201">
        <v>707</v>
      </c>
      <c r="J192" s="199">
        <v>1443</v>
      </c>
      <c r="K192" s="202">
        <v>44.93</v>
      </c>
      <c r="L192" s="203">
        <v>43.24</v>
      </c>
      <c r="M192" s="204">
        <v>44.09</v>
      </c>
    </row>
    <row r="193" spans="2:13" ht="15" customHeight="1">
      <c r="B193" s="442">
        <v>60</v>
      </c>
      <c r="C193" s="445" t="s">
        <v>1460</v>
      </c>
      <c r="D193" s="221" t="s">
        <v>1793</v>
      </c>
      <c r="E193" s="222">
        <v>1629</v>
      </c>
      <c r="F193" s="223">
        <v>1627</v>
      </c>
      <c r="G193" s="224">
        <v>3256</v>
      </c>
      <c r="H193" s="225">
        <v>807</v>
      </c>
      <c r="I193" s="226">
        <v>788</v>
      </c>
      <c r="J193" s="224">
        <v>1595</v>
      </c>
      <c r="K193" s="233">
        <v>49.54</v>
      </c>
      <c r="L193" s="234">
        <v>48.43</v>
      </c>
      <c r="M193" s="235">
        <v>48.99</v>
      </c>
    </row>
    <row r="194" spans="2:13" ht="15" customHeight="1">
      <c r="B194" s="440">
        <v>61</v>
      </c>
      <c r="C194" s="443" t="s">
        <v>1461</v>
      </c>
      <c r="D194" s="187" t="s">
        <v>1791</v>
      </c>
      <c r="E194" s="188">
        <v>2690</v>
      </c>
      <c r="F194" s="189">
        <v>3010</v>
      </c>
      <c r="G194" s="190">
        <v>5700</v>
      </c>
      <c r="H194" s="191">
        <v>1230</v>
      </c>
      <c r="I194" s="192">
        <v>1306</v>
      </c>
      <c r="J194" s="190">
        <v>2536</v>
      </c>
      <c r="K194" s="232">
        <v>45.72</v>
      </c>
      <c r="L194" s="194">
        <v>43.39</v>
      </c>
      <c r="M194" s="195">
        <v>44.49</v>
      </c>
    </row>
    <row r="195" spans="2:13" ht="15" customHeight="1">
      <c r="B195" s="441">
        <v>61</v>
      </c>
      <c r="C195" s="444" t="s">
        <v>1461</v>
      </c>
      <c r="D195" s="196" t="s">
        <v>1792</v>
      </c>
      <c r="E195" s="197">
        <v>2690</v>
      </c>
      <c r="F195" s="198">
        <v>3010</v>
      </c>
      <c r="G195" s="199">
        <v>5700</v>
      </c>
      <c r="H195" s="200">
        <v>1229</v>
      </c>
      <c r="I195" s="201">
        <v>1304</v>
      </c>
      <c r="J195" s="199">
        <v>2533</v>
      </c>
      <c r="K195" s="202">
        <v>45.69</v>
      </c>
      <c r="L195" s="203">
        <v>43.32</v>
      </c>
      <c r="M195" s="204">
        <v>44.44</v>
      </c>
    </row>
    <row r="196" spans="2:13" ht="15" customHeight="1">
      <c r="B196" s="442">
        <v>61</v>
      </c>
      <c r="C196" s="445" t="s">
        <v>1461</v>
      </c>
      <c r="D196" s="205" t="s">
        <v>1793</v>
      </c>
      <c r="E196" s="206">
        <v>2672</v>
      </c>
      <c r="F196" s="207">
        <v>2994</v>
      </c>
      <c r="G196" s="208">
        <v>5666</v>
      </c>
      <c r="H196" s="209">
        <v>1212</v>
      </c>
      <c r="I196" s="210">
        <v>1294</v>
      </c>
      <c r="J196" s="208">
        <v>2506</v>
      </c>
      <c r="K196" s="233">
        <v>45.36</v>
      </c>
      <c r="L196" s="234">
        <v>43.22</v>
      </c>
      <c r="M196" s="235">
        <v>44.23</v>
      </c>
    </row>
    <row r="197" spans="2:13" ht="15" customHeight="1">
      <c r="B197" s="440">
        <v>62</v>
      </c>
      <c r="C197" s="443" t="s">
        <v>1462</v>
      </c>
      <c r="D197" s="214" t="s">
        <v>1791</v>
      </c>
      <c r="E197" s="215">
        <v>2161</v>
      </c>
      <c r="F197" s="216">
        <v>2077</v>
      </c>
      <c r="G197" s="217">
        <v>4238</v>
      </c>
      <c r="H197" s="218">
        <v>877</v>
      </c>
      <c r="I197" s="219">
        <v>840</v>
      </c>
      <c r="J197" s="199">
        <v>1717</v>
      </c>
      <c r="K197" s="232">
        <v>40.58</v>
      </c>
      <c r="L197" s="194">
        <v>40.44</v>
      </c>
      <c r="M197" s="195">
        <v>40.51</v>
      </c>
    </row>
    <row r="198" spans="2:13" ht="15" customHeight="1">
      <c r="B198" s="441">
        <v>62</v>
      </c>
      <c r="C198" s="444" t="s">
        <v>1462</v>
      </c>
      <c r="D198" s="220" t="s">
        <v>1792</v>
      </c>
      <c r="E198" s="197">
        <v>2161</v>
      </c>
      <c r="F198" s="198">
        <v>2077</v>
      </c>
      <c r="G198" s="199">
        <v>4238</v>
      </c>
      <c r="H198" s="200">
        <v>877</v>
      </c>
      <c r="I198" s="201">
        <v>840</v>
      </c>
      <c r="J198" s="199">
        <v>1717</v>
      </c>
      <c r="K198" s="202">
        <v>40.58</v>
      </c>
      <c r="L198" s="203">
        <v>40.44</v>
      </c>
      <c r="M198" s="204">
        <v>40.51</v>
      </c>
    </row>
    <row r="199" spans="2:13" ht="15" customHeight="1">
      <c r="B199" s="442">
        <v>62</v>
      </c>
      <c r="C199" s="445" t="s">
        <v>1462</v>
      </c>
      <c r="D199" s="221" t="s">
        <v>1793</v>
      </c>
      <c r="E199" s="222">
        <v>2155</v>
      </c>
      <c r="F199" s="223">
        <v>2066</v>
      </c>
      <c r="G199" s="224">
        <v>4221</v>
      </c>
      <c r="H199" s="225">
        <v>953</v>
      </c>
      <c r="I199" s="226">
        <v>884</v>
      </c>
      <c r="J199" s="224">
        <v>1837</v>
      </c>
      <c r="K199" s="233">
        <v>44.22</v>
      </c>
      <c r="L199" s="234">
        <v>42.79</v>
      </c>
      <c r="M199" s="235">
        <v>43.52</v>
      </c>
    </row>
    <row r="200" spans="2:13" ht="15" customHeight="1">
      <c r="B200" s="440">
        <v>63</v>
      </c>
      <c r="C200" s="443" t="s">
        <v>1463</v>
      </c>
      <c r="D200" s="187" t="s">
        <v>1791</v>
      </c>
      <c r="E200" s="188">
        <v>2500</v>
      </c>
      <c r="F200" s="189">
        <v>2204</v>
      </c>
      <c r="G200" s="190">
        <v>4704</v>
      </c>
      <c r="H200" s="191">
        <v>791</v>
      </c>
      <c r="I200" s="192">
        <v>740</v>
      </c>
      <c r="J200" s="190">
        <v>1531</v>
      </c>
      <c r="K200" s="232">
        <v>31.64</v>
      </c>
      <c r="L200" s="194">
        <v>33.58</v>
      </c>
      <c r="M200" s="195">
        <v>32.55</v>
      </c>
    </row>
    <row r="201" spans="2:13" ht="15" customHeight="1">
      <c r="B201" s="441">
        <v>63</v>
      </c>
      <c r="C201" s="444" t="s">
        <v>1463</v>
      </c>
      <c r="D201" s="196" t="s">
        <v>1792</v>
      </c>
      <c r="E201" s="197">
        <v>2500</v>
      </c>
      <c r="F201" s="198">
        <v>2204</v>
      </c>
      <c r="G201" s="199">
        <v>4704</v>
      </c>
      <c r="H201" s="200">
        <v>790</v>
      </c>
      <c r="I201" s="201">
        <v>740</v>
      </c>
      <c r="J201" s="199">
        <v>1530</v>
      </c>
      <c r="K201" s="202">
        <v>31.6</v>
      </c>
      <c r="L201" s="203">
        <v>33.58</v>
      </c>
      <c r="M201" s="204">
        <v>32.53</v>
      </c>
    </row>
    <row r="202" spans="2:13" ht="15" customHeight="1">
      <c r="B202" s="442">
        <v>63</v>
      </c>
      <c r="C202" s="445" t="s">
        <v>1463</v>
      </c>
      <c r="D202" s="205" t="s">
        <v>1793</v>
      </c>
      <c r="E202" s="206">
        <v>2471</v>
      </c>
      <c r="F202" s="207">
        <v>2177</v>
      </c>
      <c r="G202" s="208">
        <v>4648</v>
      </c>
      <c r="H202" s="209">
        <v>913</v>
      </c>
      <c r="I202" s="210">
        <v>813</v>
      </c>
      <c r="J202" s="208">
        <v>1726</v>
      </c>
      <c r="K202" s="233">
        <v>36.95</v>
      </c>
      <c r="L202" s="234">
        <v>37.34</v>
      </c>
      <c r="M202" s="235">
        <v>37.13</v>
      </c>
    </row>
    <row r="203" spans="2:13" ht="15" customHeight="1">
      <c r="B203" s="440">
        <v>64</v>
      </c>
      <c r="C203" s="443" t="s">
        <v>365</v>
      </c>
      <c r="D203" s="214" t="s">
        <v>1791</v>
      </c>
      <c r="E203" s="215">
        <v>1974</v>
      </c>
      <c r="F203" s="216">
        <v>2094</v>
      </c>
      <c r="G203" s="217">
        <v>4068</v>
      </c>
      <c r="H203" s="218">
        <v>844</v>
      </c>
      <c r="I203" s="219">
        <v>888</v>
      </c>
      <c r="J203" s="199">
        <v>1732</v>
      </c>
      <c r="K203" s="232">
        <v>42.76</v>
      </c>
      <c r="L203" s="194">
        <v>42.41</v>
      </c>
      <c r="M203" s="195">
        <v>42.58</v>
      </c>
    </row>
    <row r="204" spans="2:13" ht="15" customHeight="1">
      <c r="B204" s="441">
        <v>64</v>
      </c>
      <c r="C204" s="444" t="s">
        <v>365</v>
      </c>
      <c r="D204" s="220" t="s">
        <v>1792</v>
      </c>
      <c r="E204" s="197">
        <v>1974</v>
      </c>
      <c r="F204" s="198">
        <v>2094</v>
      </c>
      <c r="G204" s="199">
        <v>4068</v>
      </c>
      <c r="H204" s="200">
        <v>843</v>
      </c>
      <c r="I204" s="201">
        <v>888</v>
      </c>
      <c r="J204" s="199">
        <v>1731</v>
      </c>
      <c r="K204" s="202">
        <v>42.71</v>
      </c>
      <c r="L204" s="203">
        <v>42.41</v>
      </c>
      <c r="M204" s="204">
        <v>42.55</v>
      </c>
    </row>
    <row r="205" spans="2:13" ht="15" customHeight="1">
      <c r="B205" s="442">
        <v>64</v>
      </c>
      <c r="C205" s="445" t="s">
        <v>365</v>
      </c>
      <c r="D205" s="221" t="s">
        <v>1793</v>
      </c>
      <c r="E205" s="222">
        <v>1963</v>
      </c>
      <c r="F205" s="223">
        <v>2084</v>
      </c>
      <c r="G205" s="224">
        <v>4047</v>
      </c>
      <c r="H205" s="225">
        <v>850</v>
      </c>
      <c r="I205" s="226">
        <v>881</v>
      </c>
      <c r="J205" s="224">
        <v>1731</v>
      </c>
      <c r="K205" s="233">
        <v>43.3</v>
      </c>
      <c r="L205" s="234">
        <v>42.27</v>
      </c>
      <c r="M205" s="235">
        <v>42.77</v>
      </c>
    </row>
    <row r="206" spans="2:13" ht="15" customHeight="1">
      <c r="B206" s="440">
        <v>65</v>
      </c>
      <c r="C206" s="443" t="s">
        <v>366</v>
      </c>
      <c r="D206" s="187" t="s">
        <v>1791</v>
      </c>
      <c r="E206" s="188">
        <v>3459</v>
      </c>
      <c r="F206" s="189">
        <v>3660</v>
      </c>
      <c r="G206" s="190">
        <v>7119</v>
      </c>
      <c r="H206" s="191">
        <v>1399</v>
      </c>
      <c r="I206" s="192">
        <v>1440</v>
      </c>
      <c r="J206" s="190">
        <v>2839</v>
      </c>
      <c r="K206" s="232">
        <v>40.45</v>
      </c>
      <c r="L206" s="194">
        <v>39.34</v>
      </c>
      <c r="M206" s="195">
        <v>39.88</v>
      </c>
    </row>
    <row r="207" spans="2:13" ht="15" customHeight="1">
      <c r="B207" s="441">
        <v>65</v>
      </c>
      <c r="C207" s="444" t="s">
        <v>366</v>
      </c>
      <c r="D207" s="196" t="s">
        <v>1792</v>
      </c>
      <c r="E207" s="197">
        <v>3459</v>
      </c>
      <c r="F207" s="198">
        <v>3660</v>
      </c>
      <c r="G207" s="199">
        <v>7119</v>
      </c>
      <c r="H207" s="200">
        <v>1398</v>
      </c>
      <c r="I207" s="201">
        <v>1440</v>
      </c>
      <c r="J207" s="199">
        <v>2838</v>
      </c>
      <c r="K207" s="202">
        <v>40.42</v>
      </c>
      <c r="L207" s="203">
        <v>39.34</v>
      </c>
      <c r="M207" s="204">
        <v>39.87</v>
      </c>
    </row>
    <row r="208" spans="2:13" ht="15" customHeight="1">
      <c r="B208" s="442">
        <v>65</v>
      </c>
      <c r="C208" s="445" t="s">
        <v>366</v>
      </c>
      <c r="D208" s="205" t="s">
        <v>1793</v>
      </c>
      <c r="E208" s="206">
        <v>3438</v>
      </c>
      <c r="F208" s="207">
        <v>3636</v>
      </c>
      <c r="G208" s="208">
        <v>7074</v>
      </c>
      <c r="H208" s="209">
        <v>1318</v>
      </c>
      <c r="I208" s="210">
        <v>1419</v>
      </c>
      <c r="J208" s="208">
        <v>2737</v>
      </c>
      <c r="K208" s="233">
        <v>38.34</v>
      </c>
      <c r="L208" s="234">
        <v>39.03</v>
      </c>
      <c r="M208" s="235">
        <v>38.69</v>
      </c>
    </row>
    <row r="209" spans="2:13" ht="15" customHeight="1">
      <c r="B209" s="440">
        <v>66</v>
      </c>
      <c r="C209" s="443" t="s">
        <v>1795</v>
      </c>
      <c r="D209" s="214" t="s">
        <v>1791</v>
      </c>
      <c r="E209" s="215">
        <v>1448</v>
      </c>
      <c r="F209" s="216">
        <v>1549</v>
      </c>
      <c r="G209" s="217">
        <v>2997</v>
      </c>
      <c r="H209" s="218">
        <v>563</v>
      </c>
      <c r="I209" s="219">
        <v>597</v>
      </c>
      <c r="J209" s="199">
        <v>1160</v>
      </c>
      <c r="K209" s="232">
        <v>38.88</v>
      </c>
      <c r="L209" s="194">
        <v>38.54</v>
      </c>
      <c r="M209" s="195">
        <v>38.71</v>
      </c>
    </row>
    <row r="210" spans="2:13" ht="15" customHeight="1">
      <c r="B210" s="441">
        <v>66</v>
      </c>
      <c r="C210" s="444" t="s">
        <v>1795</v>
      </c>
      <c r="D210" s="220" t="s">
        <v>1792</v>
      </c>
      <c r="E210" s="197">
        <v>1448</v>
      </c>
      <c r="F210" s="198">
        <v>1549</v>
      </c>
      <c r="G210" s="199">
        <v>2997</v>
      </c>
      <c r="H210" s="200">
        <v>563</v>
      </c>
      <c r="I210" s="201">
        <v>597</v>
      </c>
      <c r="J210" s="199">
        <v>1160</v>
      </c>
      <c r="K210" s="202">
        <v>38.88</v>
      </c>
      <c r="L210" s="203">
        <v>38.54</v>
      </c>
      <c r="M210" s="204">
        <v>38.71</v>
      </c>
    </row>
    <row r="211" spans="2:13" ht="15" customHeight="1">
      <c r="B211" s="442">
        <v>66</v>
      </c>
      <c r="C211" s="445" t="s">
        <v>1795</v>
      </c>
      <c r="D211" s="221" t="s">
        <v>1793</v>
      </c>
      <c r="E211" s="222">
        <v>1439</v>
      </c>
      <c r="F211" s="223">
        <v>1541</v>
      </c>
      <c r="G211" s="224">
        <v>2980</v>
      </c>
      <c r="H211" s="225">
        <v>489</v>
      </c>
      <c r="I211" s="226">
        <v>530</v>
      </c>
      <c r="J211" s="224">
        <v>1019</v>
      </c>
      <c r="K211" s="233">
        <v>33.98</v>
      </c>
      <c r="L211" s="234">
        <v>34.39</v>
      </c>
      <c r="M211" s="235">
        <v>34.19</v>
      </c>
    </row>
    <row r="212" spans="2:13" ht="15" customHeight="1">
      <c r="B212" s="440">
        <v>67</v>
      </c>
      <c r="C212" s="443" t="s">
        <v>367</v>
      </c>
      <c r="D212" s="187" t="s">
        <v>1791</v>
      </c>
      <c r="E212" s="188">
        <v>2646</v>
      </c>
      <c r="F212" s="189">
        <v>2632</v>
      </c>
      <c r="G212" s="190">
        <v>5278</v>
      </c>
      <c r="H212" s="191">
        <v>1184</v>
      </c>
      <c r="I212" s="192">
        <v>1185</v>
      </c>
      <c r="J212" s="190">
        <v>2369</v>
      </c>
      <c r="K212" s="232">
        <v>44.75</v>
      </c>
      <c r="L212" s="194">
        <v>45.02</v>
      </c>
      <c r="M212" s="195">
        <v>44.88</v>
      </c>
    </row>
    <row r="213" spans="2:13" ht="15" customHeight="1">
      <c r="B213" s="441">
        <v>67</v>
      </c>
      <c r="C213" s="444" t="s">
        <v>367</v>
      </c>
      <c r="D213" s="196" t="s">
        <v>1792</v>
      </c>
      <c r="E213" s="197">
        <v>2646</v>
      </c>
      <c r="F213" s="198">
        <v>2632</v>
      </c>
      <c r="G213" s="199">
        <v>5278</v>
      </c>
      <c r="H213" s="200">
        <v>1181</v>
      </c>
      <c r="I213" s="201">
        <v>1182</v>
      </c>
      <c r="J213" s="199">
        <v>2363</v>
      </c>
      <c r="K213" s="202">
        <v>44.63</v>
      </c>
      <c r="L213" s="203">
        <v>44.91</v>
      </c>
      <c r="M213" s="204">
        <v>44.77</v>
      </c>
    </row>
    <row r="214" spans="2:13" ht="15" customHeight="1">
      <c r="B214" s="442">
        <v>67</v>
      </c>
      <c r="C214" s="445" t="s">
        <v>367</v>
      </c>
      <c r="D214" s="205" t="s">
        <v>1793</v>
      </c>
      <c r="E214" s="206">
        <v>2617</v>
      </c>
      <c r="F214" s="207">
        <v>2610</v>
      </c>
      <c r="G214" s="208">
        <v>5227</v>
      </c>
      <c r="H214" s="209">
        <v>1019</v>
      </c>
      <c r="I214" s="210">
        <v>1066</v>
      </c>
      <c r="J214" s="208">
        <v>2085</v>
      </c>
      <c r="K214" s="233">
        <v>38.94</v>
      </c>
      <c r="L214" s="234">
        <v>40.84</v>
      </c>
      <c r="M214" s="235">
        <v>39.89</v>
      </c>
    </row>
    <row r="215" spans="2:13" ht="15" customHeight="1">
      <c r="B215" s="440">
        <v>68</v>
      </c>
      <c r="C215" s="443" t="s">
        <v>368</v>
      </c>
      <c r="D215" s="214" t="s">
        <v>1791</v>
      </c>
      <c r="E215" s="215">
        <v>1587</v>
      </c>
      <c r="F215" s="216">
        <v>1770</v>
      </c>
      <c r="G215" s="217">
        <v>3357</v>
      </c>
      <c r="H215" s="218">
        <v>684</v>
      </c>
      <c r="I215" s="219">
        <v>731</v>
      </c>
      <c r="J215" s="199">
        <v>1415</v>
      </c>
      <c r="K215" s="232">
        <v>43.1</v>
      </c>
      <c r="L215" s="194">
        <v>41.3</v>
      </c>
      <c r="M215" s="195">
        <v>42.15</v>
      </c>
    </row>
    <row r="216" spans="2:13" ht="15" customHeight="1">
      <c r="B216" s="441">
        <v>68</v>
      </c>
      <c r="C216" s="444" t="s">
        <v>368</v>
      </c>
      <c r="D216" s="220" t="s">
        <v>1792</v>
      </c>
      <c r="E216" s="197">
        <v>1587</v>
      </c>
      <c r="F216" s="198">
        <v>1770</v>
      </c>
      <c r="G216" s="199">
        <v>3357</v>
      </c>
      <c r="H216" s="200">
        <v>683</v>
      </c>
      <c r="I216" s="201">
        <v>728</v>
      </c>
      <c r="J216" s="199">
        <v>1411</v>
      </c>
      <c r="K216" s="202">
        <v>43.04</v>
      </c>
      <c r="L216" s="203">
        <v>41.13</v>
      </c>
      <c r="M216" s="204">
        <v>42.03</v>
      </c>
    </row>
    <row r="217" spans="2:13" ht="15" customHeight="1">
      <c r="B217" s="442">
        <v>68</v>
      </c>
      <c r="C217" s="445" t="s">
        <v>368</v>
      </c>
      <c r="D217" s="221" t="s">
        <v>1793</v>
      </c>
      <c r="E217" s="222">
        <v>1578</v>
      </c>
      <c r="F217" s="223">
        <v>1764</v>
      </c>
      <c r="G217" s="224">
        <v>3342</v>
      </c>
      <c r="H217" s="225">
        <v>638</v>
      </c>
      <c r="I217" s="226">
        <v>680</v>
      </c>
      <c r="J217" s="224">
        <v>1318</v>
      </c>
      <c r="K217" s="233">
        <v>40.43</v>
      </c>
      <c r="L217" s="234">
        <v>38.55</v>
      </c>
      <c r="M217" s="235">
        <v>39.44</v>
      </c>
    </row>
    <row r="218" spans="2:13" ht="15" customHeight="1">
      <c r="B218" s="440">
        <v>69</v>
      </c>
      <c r="C218" s="443" t="s">
        <v>369</v>
      </c>
      <c r="D218" s="187" t="s">
        <v>1791</v>
      </c>
      <c r="E218" s="188">
        <v>1585</v>
      </c>
      <c r="F218" s="189">
        <v>1559</v>
      </c>
      <c r="G218" s="190">
        <v>3144</v>
      </c>
      <c r="H218" s="191">
        <v>602</v>
      </c>
      <c r="I218" s="192">
        <v>631</v>
      </c>
      <c r="J218" s="190">
        <v>1233</v>
      </c>
      <c r="K218" s="232">
        <v>37.98</v>
      </c>
      <c r="L218" s="194">
        <v>40.47</v>
      </c>
      <c r="M218" s="195">
        <v>39.22</v>
      </c>
    </row>
    <row r="219" spans="2:13" ht="15" customHeight="1">
      <c r="B219" s="441">
        <v>69</v>
      </c>
      <c r="C219" s="444" t="s">
        <v>369</v>
      </c>
      <c r="D219" s="196" t="s">
        <v>1792</v>
      </c>
      <c r="E219" s="197">
        <v>1585</v>
      </c>
      <c r="F219" s="198">
        <v>1559</v>
      </c>
      <c r="G219" s="199">
        <v>3144</v>
      </c>
      <c r="H219" s="200">
        <v>601</v>
      </c>
      <c r="I219" s="201">
        <v>630</v>
      </c>
      <c r="J219" s="199">
        <v>1231</v>
      </c>
      <c r="K219" s="202">
        <v>37.92</v>
      </c>
      <c r="L219" s="203">
        <v>40.41</v>
      </c>
      <c r="M219" s="204">
        <v>39.15</v>
      </c>
    </row>
    <row r="220" spans="2:13" ht="15" customHeight="1">
      <c r="B220" s="442">
        <v>69</v>
      </c>
      <c r="C220" s="445" t="s">
        <v>369</v>
      </c>
      <c r="D220" s="205" t="s">
        <v>1793</v>
      </c>
      <c r="E220" s="206">
        <v>1573</v>
      </c>
      <c r="F220" s="207">
        <v>1555</v>
      </c>
      <c r="G220" s="208">
        <v>3128</v>
      </c>
      <c r="H220" s="209">
        <v>629</v>
      </c>
      <c r="I220" s="210">
        <v>654</v>
      </c>
      <c r="J220" s="208">
        <v>1283</v>
      </c>
      <c r="K220" s="233">
        <v>39.99</v>
      </c>
      <c r="L220" s="234">
        <v>42.06</v>
      </c>
      <c r="M220" s="235">
        <v>41.02</v>
      </c>
    </row>
    <row r="221" spans="2:13" ht="15" customHeight="1">
      <c r="B221" s="440">
        <v>70</v>
      </c>
      <c r="C221" s="443" t="s">
        <v>370</v>
      </c>
      <c r="D221" s="214" t="s">
        <v>1791</v>
      </c>
      <c r="E221" s="215">
        <v>1342</v>
      </c>
      <c r="F221" s="216">
        <v>1438</v>
      </c>
      <c r="G221" s="217">
        <v>2780</v>
      </c>
      <c r="H221" s="218">
        <v>562</v>
      </c>
      <c r="I221" s="219">
        <v>604</v>
      </c>
      <c r="J221" s="199">
        <v>1166</v>
      </c>
      <c r="K221" s="232">
        <v>41.88</v>
      </c>
      <c r="L221" s="194">
        <v>42</v>
      </c>
      <c r="M221" s="195">
        <v>41.94</v>
      </c>
    </row>
    <row r="222" spans="2:13" ht="15" customHeight="1">
      <c r="B222" s="441">
        <v>70</v>
      </c>
      <c r="C222" s="444" t="s">
        <v>370</v>
      </c>
      <c r="D222" s="220" t="s">
        <v>1792</v>
      </c>
      <c r="E222" s="197">
        <v>1342</v>
      </c>
      <c r="F222" s="198">
        <v>1438</v>
      </c>
      <c r="G222" s="199">
        <v>2780</v>
      </c>
      <c r="H222" s="200">
        <v>560</v>
      </c>
      <c r="I222" s="201">
        <v>601</v>
      </c>
      <c r="J222" s="199">
        <v>1161</v>
      </c>
      <c r="K222" s="202">
        <v>41.73</v>
      </c>
      <c r="L222" s="203">
        <v>41.79</v>
      </c>
      <c r="M222" s="204">
        <v>41.76</v>
      </c>
    </row>
    <row r="223" spans="2:13" ht="15" customHeight="1">
      <c r="B223" s="442">
        <v>70</v>
      </c>
      <c r="C223" s="445" t="s">
        <v>370</v>
      </c>
      <c r="D223" s="221" t="s">
        <v>1793</v>
      </c>
      <c r="E223" s="222">
        <v>1333</v>
      </c>
      <c r="F223" s="223">
        <v>1428</v>
      </c>
      <c r="G223" s="224">
        <v>2761</v>
      </c>
      <c r="H223" s="225">
        <v>537</v>
      </c>
      <c r="I223" s="226">
        <v>580</v>
      </c>
      <c r="J223" s="224">
        <v>1117</v>
      </c>
      <c r="K223" s="233">
        <v>40.29</v>
      </c>
      <c r="L223" s="234">
        <v>40.62</v>
      </c>
      <c r="M223" s="235">
        <v>40.46</v>
      </c>
    </row>
    <row r="224" spans="2:13" ht="15" customHeight="1">
      <c r="B224" s="440">
        <v>71</v>
      </c>
      <c r="C224" s="443" t="s">
        <v>371</v>
      </c>
      <c r="D224" s="187" t="s">
        <v>1791</v>
      </c>
      <c r="E224" s="188">
        <v>1091</v>
      </c>
      <c r="F224" s="189">
        <v>1209</v>
      </c>
      <c r="G224" s="190">
        <v>2300</v>
      </c>
      <c r="H224" s="191">
        <v>450</v>
      </c>
      <c r="I224" s="192">
        <v>481</v>
      </c>
      <c r="J224" s="190">
        <v>931</v>
      </c>
      <c r="K224" s="232">
        <v>41.25</v>
      </c>
      <c r="L224" s="194">
        <v>39.78</v>
      </c>
      <c r="M224" s="195">
        <v>40.48</v>
      </c>
    </row>
    <row r="225" spans="2:13" ht="15" customHeight="1">
      <c r="B225" s="441">
        <v>71</v>
      </c>
      <c r="C225" s="444" t="s">
        <v>371</v>
      </c>
      <c r="D225" s="196" t="s">
        <v>1792</v>
      </c>
      <c r="E225" s="197">
        <v>1091</v>
      </c>
      <c r="F225" s="198">
        <v>1209</v>
      </c>
      <c r="G225" s="199">
        <v>2300</v>
      </c>
      <c r="H225" s="200">
        <v>451</v>
      </c>
      <c r="I225" s="201">
        <v>481</v>
      </c>
      <c r="J225" s="199">
        <v>932</v>
      </c>
      <c r="K225" s="202">
        <v>41.34</v>
      </c>
      <c r="L225" s="203">
        <v>39.78</v>
      </c>
      <c r="M225" s="204">
        <v>40.52</v>
      </c>
    </row>
    <row r="226" spans="2:13" ht="15" customHeight="1">
      <c r="B226" s="442">
        <v>71</v>
      </c>
      <c r="C226" s="445" t="s">
        <v>371</v>
      </c>
      <c r="D226" s="205" t="s">
        <v>1793</v>
      </c>
      <c r="E226" s="206">
        <v>1085</v>
      </c>
      <c r="F226" s="207">
        <v>1202</v>
      </c>
      <c r="G226" s="208">
        <v>2287</v>
      </c>
      <c r="H226" s="209">
        <v>441</v>
      </c>
      <c r="I226" s="210">
        <v>449</v>
      </c>
      <c r="J226" s="208">
        <v>890</v>
      </c>
      <c r="K226" s="233">
        <v>40.65</v>
      </c>
      <c r="L226" s="234">
        <v>37.35</v>
      </c>
      <c r="M226" s="235">
        <v>38.92</v>
      </c>
    </row>
    <row r="227" spans="2:13" ht="15" customHeight="1">
      <c r="B227" s="440">
        <v>72</v>
      </c>
      <c r="C227" s="443" t="s">
        <v>372</v>
      </c>
      <c r="D227" s="214" t="s">
        <v>1791</v>
      </c>
      <c r="E227" s="215">
        <v>1158</v>
      </c>
      <c r="F227" s="216">
        <v>1109</v>
      </c>
      <c r="G227" s="217">
        <v>2267</v>
      </c>
      <c r="H227" s="218">
        <v>426</v>
      </c>
      <c r="I227" s="219">
        <v>428</v>
      </c>
      <c r="J227" s="199">
        <v>854</v>
      </c>
      <c r="K227" s="232">
        <v>36.79</v>
      </c>
      <c r="L227" s="194">
        <v>38.59</v>
      </c>
      <c r="M227" s="195">
        <v>37.67</v>
      </c>
    </row>
    <row r="228" spans="2:13" ht="15" customHeight="1">
      <c r="B228" s="441">
        <v>72</v>
      </c>
      <c r="C228" s="444" t="s">
        <v>372</v>
      </c>
      <c r="D228" s="220" t="s">
        <v>1792</v>
      </c>
      <c r="E228" s="197">
        <v>1158</v>
      </c>
      <c r="F228" s="198">
        <v>1109</v>
      </c>
      <c r="G228" s="199">
        <v>2267</v>
      </c>
      <c r="H228" s="200">
        <v>427</v>
      </c>
      <c r="I228" s="201">
        <v>427</v>
      </c>
      <c r="J228" s="199">
        <v>854</v>
      </c>
      <c r="K228" s="202">
        <v>36.87</v>
      </c>
      <c r="L228" s="203">
        <v>38.5</v>
      </c>
      <c r="M228" s="204">
        <v>37.67</v>
      </c>
    </row>
    <row r="229" spans="2:13" ht="15" customHeight="1">
      <c r="B229" s="442">
        <v>72</v>
      </c>
      <c r="C229" s="445" t="s">
        <v>372</v>
      </c>
      <c r="D229" s="221" t="s">
        <v>1793</v>
      </c>
      <c r="E229" s="222">
        <v>1146</v>
      </c>
      <c r="F229" s="223">
        <v>1097</v>
      </c>
      <c r="G229" s="224">
        <v>2243</v>
      </c>
      <c r="H229" s="225">
        <v>399</v>
      </c>
      <c r="I229" s="226">
        <v>383</v>
      </c>
      <c r="J229" s="224">
        <v>782</v>
      </c>
      <c r="K229" s="233">
        <v>34.82</v>
      </c>
      <c r="L229" s="234">
        <v>34.91</v>
      </c>
      <c r="M229" s="235">
        <v>34.86</v>
      </c>
    </row>
    <row r="230" spans="2:13" ht="15" customHeight="1">
      <c r="B230" s="440">
        <v>73</v>
      </c>
      <c r="C230" s="443" t="s">
        <v>255</v>
      </c>
      <c r="D230" s="187" t="s">
        <v>1791</v>
      </c>
      <c r="E230" s="188">
        <v>1868</v>
      </c>
      <c r="F230" s="189">
        <v>1670</v>
      </c>
      <c r="G230" s="190">
        <v>3538</v>
      </c>
      <c r="H230" s="191">
        <v>606</v>
      </c>
      <c r="I230" s="192">
        <v>561</v>
      </c>
      <c r="J230" s="190">
        <v>1167</v>
      </c>
      <c r="K230" s="232">
        <v>32.44</v>
      </c>
      <c r="L230" s="194">
        <v>33.59</v>
      </c>
      <c r="M230" s="195">
        <v>32.98</v>
      </c>
    </row>
    <row r="231" spans="2:13" ht="15" customHeight="1">
      <c r="B231" s="441">
        <v>73</v>
      </c>
      <c r="C231" s="444" t="s">
        <v>255</v>
      </c>
      <c r="D231" s="196" t="s">
        <v>1792</v>
      </c>
      <c r="E231" s="197">
        <v>1868</v>
      </c>
      <c r="F231" s="198">
        <v>1670</v>
      </c>
      <c r="G231" s="199">
        <v>3538</v>
      </c>
      <c r="H231" s="200">
        <v>606</v>
      </c>
      <c r="I231" s="201">
        <v>561</v>
      </c>
      <c r="J231" s="199">
        <v>1167</v>
      </c>
      <c r="K231" s="202">
        <v>32.44</v>
      </c>
      <c r="L231" s="203">
        <v>33.59</v>
      </c>
      <c r="M231" s="204">
        <v>32.98</v>
      </c>
    </row>
    <row r="232" spans="2:13" ht="15" customHeight="1">
      <c r="B232" s="442">
        <v>73</v>
      </c>
      <c r="C232" s="445" t="s">
        <v>255</v>
      </c>
      <c r="D232" s="205" t="s">
        <v>1793</v>
      </c>
      <c r="E232" s="206">
        <v>1854</v>
      </c>
      <c r="F232" s="207">
        <v>1660</v>
      </c>
      <c r="G232" s="208">
        <v>3514</v>
      </c>
      <c r="H232" s="209">
        <v>645</v>
      </c>
      <c r="I232" s="210">
        <v>623</v>
      </c>
      <c r="J232" s="208">
        <v>1268</v>
      </c>
      <c r="K232" s="233">
        <v>34.79</v>
      </c>
      <c r="L232" s="234">
        <v>37.53</v>
      </c>
      <c r="M232" s="235">
        <v>36.08</v>
      </c>
    </row>
    <row r="233" spans="2:13" ht="15" customHeight="1">
      <c r="B233" s="440">
        <v>74</v>
      </c>
      <c r="C233" s="443" t="s">
        <v>952</v>
      </c>
      <c r="D233" s="214" t="s">
        <v>1791</v>
      </c>
      <c r="E233" s="215">
        <v>1700</v>
      </c>
      <c r="F233" s="216">
        <v>1801</v>
      </c>
      <c r="G233" s="217">
        <v>3501</v>
      </c>
      <c r="H233" s="218">
        <v>660</v>
      </c>
      <c r="I233" s="219">
        <v>696</v>
      </c>
      <c r="J233" s="199">
        <v>1356</v>
      </c>
      <c r="K233" s="232">
        <v>38.82</v>
      </c>
      <c r="L233" s="194">
        <v>38.65</v>
      </c>
      <c r="M233" s="195">
        <v>38.73</v>
      </c>
    </row>
    <row r="234" spans="2:13" ht="15" customHeight="1">
      <c r="B234" s="441">
        <v>74</v>
      </c>
      <c r="C234" s="444" t="s">
        <v>952</v>
      </c>
      <c r="D234" s="220" t="s">
        <v>1792</v>
      </c>
      <c r="E234" s="197">
        <v>1700</v>
      </c>
      <c r="F234" s="198">
        <v>1801</v>
      </c>
      <c r="G234" s="199">
        <v>3501</v>
      </c>
      <c r="H234" s="200">
        <v>658</v>
      </c>
      <c r="I234" s="201">
        <v>695</v>
      </c>
      <c r="J234" s="199">
        <v>1353</v>
      </c>
      <c r="K234" s="202">
        <v>38.71</v>
      </c>
      <c r="L234" s="203">
        <v>38.59</v>
      </c>
      <c r="M234" s="204">
        <v>38.65</v>
      </c>
    </row>
    <row r="235" spans="2:13" ht="15" customHeight="1">
      <c r="B235" s="442">
        <v>74</v>
      </c>
      <c r="C235" s="445" t="s">
        <v>952</v>
      </c>
      <c r="D235" s="236" t="s">
        <v>1793</v>
      </c>
      <c r="E235" s="206">
        <v>1693</v>
      </c>
      <c r="F235" s="207">
        <v>1791</v>
      </c>
      <c r="G235" s="208">
        <v>3484</v>
      </c>
      <c r="H235" s="209">
        <v>618</v>
      </c>
      <c r="I235" s="210">
        <v>672</v>
      </c>
      <c r="J235" s="208">
        <v>1290</v>
      </c>
      <c r="K235" s="233">
        <v>36.5</v>
      </c>
      <c r="L235" s="234">
        <v>37.52</v>
      </c>
      <c r="M235" s="235">
        <v>37.03</v>
      </c>
    </row>
    <row r="236" spans="2:13" ht="15" customHeight="1">
      <c r="B236" s="457" t="s">
        <v>720</v>
      </c>
      <c r="C236" s="458"/>
      <c r="D236" s="220" t="s">
        <v>1791</v>
      </c>
      <c r="E236" s="197">
        <v>166428</v>
      </c>
      <c r="F236" s="198">
        <v>171740</v>
      </c>
      <c r="G236" s="199">
        <v>338168</v>
      </c>
      <c r="H236" s="200">
        <v>66245</v>
      </c>
      <c r="I236" s="201">
        <v>68386</v>
      </c>
      <c r="J236" s="217">
        <v>134631</v>
      </c>
      <c r="K236" s="232">
        <v>39.8</v>
      </c>
      <c r="L236" s="194">
        <v>39.82</v>
      </c>
      <c r="M236" s="195">
        <v>39.81</v>
      </c>
    </row>
    <row r="237" spans="2:13" ht="15" customHeight="1">
      <c r="B237" s="459"/>
      <c r="C237" s="460"/>
      <c r="D237" s="220" t="s">
        <v>1792</v>
      </c>
      <c r="E237" s="197">
        <v>166426</v>
      </c>
      <c r="F237" s="198">
        <v>171736</v>
      </c>
      <c r="G237" s="199">
        <v>338162</v>
      </c>
      <c r="H237" s="200">
        <v>66164</v>
      </c>
      <c r="I237" s="201">
        <v>68290</v>
      </c>
      <c r="J237" s="199">
        <v>134454</v>
      </c>
      <c r="K237" s="202">
        <v>39.76</v>
      </c>
      <c r="L237" s="203">
        <v>39.76</v>
      </c>
      <c r="M237" s="204">
        <v>39.76</v>
      </c>
    </row>
    <row r="238" spans="2:13" ht="15" customHeight="1">
      <c r="B238" s="461"/>
      <c r="C238" s="462"/>
      <c r="D238" s="236" t="s">
        <v>1793</v>
      </c>
      <c r="E238" s="206">
        <v>165093</v>
      </c>
      <c r="F238" s="207">
        <v>170547</v>
      </c>
      <c r="G238" s="208">
        <v>335640</v>
      </c>
      <c r="H238" s="209">
        <v>63804</v>
      </c>
      <c r="I238" s="210">
        <v>66182</v>
      </c>
      <c r="J238" s="208">
        <v>129986</v>
      </c>
      <c r="K238" s="237">
        <v>38.65</v>
      </c>
      <c r="L238" s="212">
        <v>38.81</v>
      </c>
      <c r="M238" s="213">
        <v>38.73</v>
      </c>
    </row>
  </sheetData>
  <sheetProtection/>
  <mergeCells count="173">
    <mergeCell ref="B233:B235"/>
    <mergeCell ref="C233:C235"/>
    <mergeCell ref="B236:C238"/>
    <mergeCell ref="B227:B229"/>
    <mergeCell ref="C227:C229"/>
    <mergeCell ref="B230:B232"/>
    <mergeCell ref="C230:C232"/>
    <mergeCell ref="B221:B223"/>
    <mergeCell ref="C221:C223"/>
    <mergeCell ref="B224:B226"/>
    <mergeCell ref="C224:C226"/>
    <mergeCell ref="B215:B217"/>
    <mergeCell ref="C215:C217"/>
    <mergeCell ref="B218:B220"/>
    <mergeCell ref="C218:C220"/>
    <mergeCell ref="B209:B211"/>
    <mergeCell ref="C209:C211"/>
    <mergeCell ref="B212:B214"/>
    <mergeCell ref="C212:C214"/>
    <mergeCell ref="B203:B205"/>
    <mergeCell ref="C203:C205"/>
    <mergeCell ref="B206:B208"/>
    <mergeCell ref="C206:C208"/>
    <mergeCell ref="B197:B199"/>
    <mergeCell ref="C197:C199"/>
    <mergeCell ref="B200:B202"/>
    <mergeCell ref="C200:C202"/>
    <mergeCell ref="B191:B193"/>
    <mergeCell ref="C191:C193"/>
    <mergeCell ref="B194:B196"/>
    <mergeCell ref="C194:C196"/>
    <mergeCell ref="D189:D190"/>
    <mergeCell ref="E189:G189"/>
    <mergeCell ref="H189:J189"/>
    <mergeCell ref="K189:M189"/>
    <mergeCell ref="B185:B187"/>
    <mergeCell ref="C185:C187"/>
    <mergeCell ref="B189:B190"/>
    <mergeCell ref="C189:C190"/>
    <mergeCell ref="B179:B181"/>
    <mergeCell ref="C179:C181"/>
    <mergeCell ref="B182:B184"/>
    <mergeCell ref="C182:C184"/>
    <mergeCell ref="B173:B175"/>
    <mergeCell ref="C173:C175"/>
    <mergeCell ref="B176:B178"/>
    <mergeCell ref="C176:C178"/>
    <mergeCell ref="C128:C130"/>
    <mergeCell ref="B167:B169"/>
    <mergeCell ref="C167:C169"/>
    <mergeCell ref="B170:B172"/>
    <mergeCell ref="C170:C172"/>
    <mergeCell ref="B161:B163"/>
    <mergeCell ref="C161:C163"/>
    <mergeCell ref="B164:B166"/>
    <mergeCell ref="C164:C166"/>
    <mergeCell ref="C149:C151"/>
    <mergeCell ref="H126:J126"/>
    <mergeCell ref="K126:M126"/>
    <mergeCell ref="B119:B121"/>
    <mergeCell ref="C119:C121"/>
    <mergeCell ref="B122:B124"/>
    <mergeCell ref="C122:C124"/>
    <mergeCell ref="C126:C127"/>
    <mergeCell ref="D126:D127"/>
    <mergeCell ref="E126:G126"/>
    <mergeCell ref="B113:B115"/>
    <mergeCell ref="C113:C115"/>
    <mergeCell ref="B116:B118"/>
    <mergeCell ref="C116:C118"/>
    <mergeCell ref="B107:B109"/>
    <mergeCell ref="C107:C109"/>
    <mergeCell ref="B110:B112"/>
    <mergeCell ref="C110:C112"/>
    <mergeCell ref="C152:C154"/>
    <mergeCell ref="C131:C133"/>
    <mergeCell ref="C134:C136"/>
    <mergeCell ref="C137:C139"/>
    <mergeCell ref="C140:C142"/>
    <mergeCell ref="C143:C145"/>
    <mergeCell ref="C146:C148"/>
    <mergeCell ref="C104:C106"/>
    <mergeCell ref="C95:C97"/>
    <mergeCell ref="C98:C100"/>
    <mergeCell ref="C101:C103"/>
    <mergeCell ref="C86:C88"/>
    <mergeCell ref="C89:C91"/>
    <mergeCell ref="C92:C94"/>
    <mergeCell ref="C80:C82"/>
    <mergeCell ref="C83:C85"/>
    <mergeCell ref="C71:C73"/>
    <mergeCell ref="C74:C76"/>
    <mergeCell ref="C77:C79"/>
    <mergeCell ref="C63:C64"/>
    <mergeCell ref="C65:C67"/>
    <mergeCell ref="C68:C70"/>
    <mergeCell ref="C53:C55"/>
    <mergeCell ref="C56:C58"/>
    <mergeCell ref="C59:C61"/>
    <mergeCell ref="C44:C46"/>
    <mergeCell ref="C47:C49"/>
    <mergeCell ref="C50:C52"/>
    <mergeCell ref="C35:C37"/>
    <mergeCell ref="C38:C40"/>
    <mergeCell ref="C41:C43"/>
    <mergeCell ref="C29:C31"/>
    <mergeCell ref="C32:C34"/>
    <mergeCell ref="C20:C22"/>
    <mergeCell ref="C23:C25"/>
    <mergeCell ref="C26:C28"/>
    <mergeCell ref="C11:C13"/>
    <mergeCell ref="C14:C16"/>
    <mergeCell ref="C17:C19"/>
    <mergeCell ref="C5:C7"/>
    <mergeCell ref="C8:C10"/>
    <mergeCell ref="B149:B151"/>
    <mergeCell ref="B104:B106"/>
    <mergeCell ref="B95:B97"/>
    <mergeCell ref="B98:B100"/>
    <mergeCell ref="B101:B103"/>
    <mergeCell ref="B152:B154"/>
    <mergeCell ref="B137:B139"/>
    <mergeCell ref="B140:B142"/>
    <mergeCell ref="B131:B133"/>
    <mergeCell ref="B134:B136"/>
    <mergeCell ref="B126:B127"/>
    <mergeCell ref="B128:B130"/>
    <mergeCell ref="B143:B145"/>
    <mergeCell ref="B146:B148"/>
    <mergeCell ref="B68:B70"/>
    <mergeCell ref="B86:B88"/>
    <mergeCell ref="B89:B91"/>
    <mergeCell ref="B92:B94"/>
    <mergeCell ref="B80:B82"/>
    <mergeCell ref="B83:B85"/>
    <mergeCell ref="B53:B55"/>
    <mergeCell ref="B56:B58"/>
    <mergeCell ref="B59:B61"/>
    <mergeCell ref="B44:B46"/>
    <mergeCell ref="B47:B49"/>
    <mergeCell ref="B50:B52"/>
    <mergeCell ref="B17:B19"/>
    <mergeCell ref="B35:B37"/>
    <mergeCell ref="B38:B40"/>
    <mergeCell ref="B41:B43"/>
    <mergeCell ref="B29:B31"/>
    <mergeCell ref="B32:B34"/>
    <mergeCell ref="H3:J3"/>
    <mergeCell ref="K3:M3"/>
    <mergeCell ref="B3:B4"/>
    <mergeCell ref="D3:D4"/>
    <mergeCell ref="E3:G3"/>
    <mergeCell ref="C3:C4"/>
    <mergeCell ref="B158:B160"/>
    <mergeCell ref="C158:C160"/>
    <mergeCell ref="D63:D64"/>
    <mergeCell ref="B5:B7"/>
    <mergeCell ref="B8:B10"/>
    <mergeCell ref="B20:B22"/>
    <mergeCell ref="B23:B25"/>
    <mergeCell ref="B26:B28"/>
    <mergeCell ref="B11:B13"/>
    <mergeCell ref="B14:B16"/>
    <mergeCell ref="H63:J63"/>
    <mergeCell ref="K63:M63"/>
    <mergeCell ref="E63:G63"/>
    <mergeCell ref="B155:B157"/>
    <mergeCell ref="C155:C157"/>
    <mergeCell ref="B71:B73"/>
    <mergeCell ref="B74:B76"/>
    <mergeCell ref="B77:B79"/>
    <mergeCell ref="B63:B64"/>
    <mergeCell ref="B65:B67"/>
  </mergeCells>
  <conditionalFormatting sqref="E6:F19 E65:F124 E128:F187 E191:F235 E23:F61">
    <cfRule type="cellIs" priority="1" dxfId="1" operator="equal" stopIfTrue="1">
      <formula>""</formula>
    </cfRule>
  </conditionalFormatting>
  <dataValidations count="2">
    <dataValidation type="whole" allowBlank="1" showInputMessage="1" showErrorMessage="1" imeMode="off" sqref="E236:J238">
      <formula1>0</formula1>
      <formula2>999999</formula2>
    </dataValidation>
    <dataValidation type="whole" allowBlank="1" showInputMessage="1" showErrorMessage="1" imeMode="off" sqref="E6:F62 E65:F125 E128:F188 E191:F235">
      <formula1>0</formula1>
      <formula2>99999</formula2>
    </dataValidation>
  </dataValidations>
  <printOptions horizontalCentered="1"/>
  <pageMargins left="0.5905511811023623" right="0.5905511811023623" top="0.7874015748031497" bottom="0.7874015748031497" header="0" footer="0"/>
  <pageSetup horizontalDpi="600" verticalDpi="600" orientation="portrait" pageOrder="overThenDown" paperSize="9" scale="80" r:id="rId2"/>
  <rowBreaks count="3" manualBreakCount="3">
    <brk id="62" max="255" man="1"/>
    <brk id="125" max="255" man="1"/>
    <brk id="188" max="255" man="1"/>
  </rowBreaks>
  <drawing r:id="rId1"/>
</worksheet>
</file>

<file path=xl/worksheets/sheet14.xml><?xml version="1.0" encoding="utf-8"?>
<worksheet xmlns="http://schemas.openxmlformats.org/spreadsheetml/2006/main" xmlns:r="http://schemas.openxmlformats.org/officeDocument/2006/relationships">
  <sheetPr>
    <tabColor rgb="FF00B0F0"/>
  </sheetPr>
  <dimension ref="B1:K7"/>
  <sheetViews>
    <sheetView zoomScalePageLayoutView="0" workbookViewId="0" topLeftCell="A1">
      <selection activeCell="A1" sqref="A1"/>
    </sheetView>
  </sheetViews>
  <sheetFormatPr defaultColWidth="9.00390625" defaultRowHeight="15" customHeight="1"/>
  <cols>
    <col min="1" max="1" width="3.125" style="1" customWidth="1"/>
    <col min="2" max="2" width="9.625" style="1" bestFit="1" customWidth="1"/>
    <col min="3" max="14" width="6.625" style="1" customWidth="1"/>
    <col min="15" max="16384" width="9.00390625" style="1" customWidth="1"/>
  </cols>
  <sheetData>
    <row r="1" spans="2:9" ht="15" customHeight="1">
      <c r="B1" s="1" t="s">
        <v>598</v>
      </c>
      <c r="D1" s="19"/>
      <c r="E1" s="18"/>
      <c r="F1" s="73"/>
      <c r="G1" s="73"/>
      <c r="H1" s="73"/>
      <c r="I1" s="2"/>
    </row>
    <row r="2" spans="2:9" ht="15" customHeight="1">
      <c r="B2" s="16"/>
      <c r="C2" s="124"/>
      <c r="D2" s="124"/>
      <c r="E2" s="86"/>
      <c r="F2" s="125"/>
      <c r="G2" s="125"/>
      <c r="H2" s="125"/>
      <c r="I2" s="7"/>
    </row>
    <row r="3" spans="2:11" ht="15" customHeight="1">
      <c r="B3" s="463" t="s">
        <v>1108</v>
      </c>
      <c r="C3" s="463" t="s">
        <v>334</v>
      </c>
      <c r="D3" s="463"/>
      <c r="E3" s="463"/>
      <c r="F3" s="463" t="s">
        <v>704</v>
      </c>
      <c r="G3" s="463"/>
      <c r="H3" s="463"/>
      <c r="I3" s="463"/>
      <c r="J3" s="463" t="s">
        <v>337</v>
      </c>
      <c r="K3" s="463" t="s">
        <v>720</v>
      </c>
    </row>
    <row r="4" spans="2:11" ht="15" customHeight="1">
      <c r="B4" s="463"/>
      <c r="C4" s="5" t="s">
        <v>229</v>
      </c>
      <c r="D4" s="21" t="s">
        <v>1573</v>
      </c>
      <c r="E4" s="5" t="s">
        <v>42</v>
      </c>
      <c r="F4" s="5" t="s">
        <v>1771</v>
      </c>
      <c r="G4" s="5" t="s">
        <v>335</v>
      </c>
      <c r="H4" s="5" t="s">
        <v>336</v>
      </c>
      <c r="I4" s="5" t="s">
        <v>42</v>
      </c>
      <c r="J4" s="463"/>
      <c r="K4" s="463"/>
    </row>
    <row r="5" spans="2:11" ht="15" customHeight="1">
      <c r="B5" s="3" t="s">
        <v>1791</v>
      </c>
      <c r="C5" s="23">
        <v>71</v>
      </c>
      <c r="D5" s="23">
        <v>100</v>
      </c>
      <c r="E5" s="23">
        <f>SUM(C5:D5)</f>
        <v>171</v>
      </c>
      <c r="F5" s="23">
        <v>20</v>
      </c>
      <c r="G5" s="23">
        <v>17</v>
      </c>
      <c r="H5" s="23">
        <f>F5-G5</f>
        <v>3</v>
      </c>
      <c r="I5" s="23">
        <f>F5</f>
        <v>20</v>
      </c>
      <c r="J5" s="23">
        <v>0</v>
      </c>
      <c r="K5" s="8">
        <f>SUM(I5,E5,J5)</f>
        <v>191</v>
      </c>
    </row>
    <row r="6" spans="2:11" ht="15" customHeight="1">
      <c r="B6" s="3" t="s">
        <v>1792</v>
      </c>
      <c r="C6" s="23">
        <v>70</v>
      </c>
      <c r="D6" s="23">
        <v>98</v>
      </c>
      <c r="E6" s="23">
        <f>SUM(C6:D6)</f>
        <v>168</v>
      </c>
      <c r="F6" s="23">
        <v>20</v>
      </c>
      <c r="G6" s="23">
        <v>19</v>
      </c>
      <c r="H6" s="23">
        <f>F6-G6</f>
        <v>1</v>
      </c>
      <c r="I6" s="23">
        <f>F6</f>
        <v>20</v>
      </c>
      <c r="J6" s="23">
        <v>0</v>
      </c>
      <c r="K6" s="8">
        <f>SUM(I6,E6,J6)</f>
        <v>188</v>
      </c>
    </row>
    <row r="7" spans="2:11" ht="15" customHeight="1">
      <c r="B7" s="3" t="s">
        <v>1793</v>
      </c>
      <c r="C7" s="23">
        <v>71</v>
      </c>
      <c r="D7" s="23">
        <v>102</v>
      </c>
      <c r="E7" s="23">
        <f>SUM(C7:D7)</f>
        <v>173</v>
      </c>
      <c r="F7" s="23">
        <v>21</v>
      </c>
      <c r="G7" s="23">
        <v>21</v>
      </c>
      <c r="H7" s="23">
        <f>F7-G7</f>
        <v>0</v>
      </c>
      <c r="I7" s="23">
        <f>F7</f>
        <v>21</v>
      </c>
      <c r="J7" s="23">
        <v>0</v>
      </c>
      <c r="K7" s="8">
        <f>SUM(I7,E7,J7)</f>
        <v>194</v>
      </c>
    </row>
  </sheetData>
  <sheetProtection/>
  <mergeCells count="5">
    <mergeCell ref="K3:K4"/>
    <mergeCell ref="B3:B4"/>
    <mergeCell ref="C3:E3"/>
    <mergeCell ref="F3:I3"/>
    <mergeCell ref="J3:J4"/>
  </mergeCells>
  <printOptions/>
  <pageMargins left="0.4724409448818898" right="0.4724409448818898" top="0.5905511811023623" bottom="0.5905511811023623" header="0" footer="0"/>
  <pageSetup horizontalDpi="600" verticalDpi="600" orientation="portrait" pageOrder="overThenDown" paperSize="9" r:id="rId1"/>
</worksheet>
</file>

<file path=xl/worksheets/sheet15.xml><?xml version="1.0" encoding="utf-8"?>
<worksheet xmlns="http://schemas.openxmlformats.org/spreadsheetml/2006/main" xmlns:r="http://schemas.openxmlformats.org/officeDocument/2006/relationships">
  <sheetPr>
    <tabColor rgb="FF00B0F0"/>
  </sheetPr>
  <dimension ref="B1:K244"/>
  <sheetViews>
    <sheetView workbookViewId="0" topLeftCell="A1">
      <selection activeCell="A1" sqref="A1"/>
    </sheetView>
  </sheetViews>
  <sheetFormatPr defaultColWidth="9.00390625" defaultRowHeight="15" customHeight="1"/>
  <cols>
    <col min="1" max="2" width="3.125" style="80" customWidth="1"/>
    <col min="3" max="3" width="21.375" style="80" bestFit="1" customWidth="1"/>
    <col min="4" max="4" width="8.375" style="36" customWidth="1"/>
    <col min="5" max="11" width="8.375" style="80" customWidth="1"/>
    <col min="12" max="16384" width="9.00390625" style="80" customWidth="1"/>
  </cols>
  <sheetData>
    <row r="1" ht="15" customHeight="1">
      <c r="B1" s="80" t="s">
        <v>975</v>
      </c>
    </row>
    <row r="3" ht="15" customHeight="1">
      <c r="B3" s="80" t="s">
        <v>1541</v>
      </c>
    </row>
    <row r="5" spans="2:11" ht="15" customHeight="1">
      <c r="B5" s="482" t="s">
        <v>1088</v>
      </c>
      <c r="C5" s="407" t="s">
        <v>737</v>
      </c>
      <c r="D5" s="407" t="s">
        <v>1115</v>
      </c>
      <c r="E5" s="480" t="s">
        <v>1089</v>
      </c>
      <c r="F5" s="464" t="s">
        <v>1090</v>
      </c>
      <c r="G5" s="464" t="s">
        <v>1091</v>
      </c>
      <c r="H5" s="464" t="s">
        <v>1092</v>
      </c>
      <c r="I5" s="464" t="s">
        <v>503</v>
      </c>
      <c r="J5" s="477" t="s">
        <v>670</v>
      </c>
      <c r="K5" s="407" t="s">
        <v>42</v>
      </c>
    </row>
    <row r="6" spans="2:11" ht="15" customHeight="1">
      <c r="B6" s="483"/>
      <c r="C6" s="408"/>
      <c r="D6" s="479"/>
      <c r="E6" s="481"/>
      <c r="F6" s="465"/>
      <c r="G6" s="465"/>
      <c r="H6" s="465"/>
      <c r="I6" s="465"/>
      <c r="J6" s="478"/>
      <c r="K6" s="408"/>
    </row>
    <row r="7" spans="2:11" ht="15" customHeight="1">
      <c r="B7" s="471">
        <v>1</v>
      </c>
      <c r="C7" s="484" t="s">
        <v>594</v>
      </c>
      <c r="D7" s="111" t="s">
        <v>671</v>
      </c>
      <c r="E7" s="145">
        <v>810</v>
      </c>
      <c r="F7" s="146">
        <v>1139</v>
      </c>
      <c r="G7" s="146">
        <v>1247</v>
      </c>
      <c r="H7" s="146">
        <v>915</v>
      </c>
      <c r="I7" s="146">
        <v>817</v>
      </c>
      <c r="J7" s="144">
        <v>1028</v>
      </c>
      <c r="K7" s="116">
        <v>5956</v>
      </c>
    </row>
    <row r="8" spans="2:11" ht="15" customHeight="1">
      <c r="B8" s="472"/>
      <c r="C8" s="485"/>
      <c r="D8" s="84" t="s">
        <v>872</v>
      </c>
      <c r="E8" s="147">
        <v>156</v>
      </c>
      <c r="F8" s="148">
        <v>353</v>
      </c>
      <c r="G8" s="148">
        <v>453</v>
      </c>
      <c r="H8" s="148">
        <v>409</v>
      </c>
      <c r="I8" s="148">
        <v>436</v>
      </c>
      <c r="J8" s="149">
        <v>526</v>
      </c>
      <c r="K8" s="117">
        <v>2333</v>
      </c>
    </row>
    <row r="9" spans="2:11" ht="15" customHeight="1">
      <c r="B9" s="473"/>
      <c r="C9" s="486"/>
      <c r="D9" s="150" t="s">
        <v>1374</v>
      </c>
      <c r="E9" s="151">
        <v>19.2593</v>
      </c>
      <c r="F9" s="152">
        <v>30.9921</v>
      </c>
      <c r="G9" s="152">
        <v>36.3272</v>
      </c>
      <c r="H9" s="152">
        <v>44.6995</v>
      </c>
      <c r="I9" s="152">
        <v>53.366</v>
      </c>
      <c r="J9" s="153">
        <v>51.1673</v>
      </c>
      <c r="K9" s="154">
        <v>39.17</v>
      </c>
    </row>
    <row r="10" spans="2:11" ht="15" customHeight="1">
      <c r="B10" s="471">
        <v>2</v>
      </c>
      <c r="C10" s="484" t="s">
        <v>595</v>
      </c>
      <c r="D10" s="111" t="s">
        <v>671</v>
      </c>
      <c r="E10" s="145">
        <v>617</v>
      </c>
      <c r="F10" s="146">
        <v>875</v>
      </c>
      <c r="G10" s="146">
        <v>1207</v>
      </c>
      <c r="H10" s="146">
        <v>896</v>
      </c>
      <c r="I10" s="146">
        <v>951</v>
      </c>
      <c r="J10" s="144">
        <v>1211</v>
      </c>
      <c r="K10" s="116">
        <v>5757</v>
      </c>
    </row>
    <row r="11" spans="2:11" ht="15" customHeight="1">
      <c r="B11" s="472"/>
      <c r="C11" s="485"/>
      <c r="D11" s="84" t="s">
        <v>872</v>
      </c>
      <c r="E11" s="147">
        <v>120</v>
      </c>
      <c r="F11" s="148">
        <v>216</v>
      </c>
      <c r="G11" s="148">
        <v>399</v>
      </c>
      <c r="H11" s="148">
        <v>328</v>
      </c>
      <c r="I11" s="148">
        <v>433</v>
      </c>
      <c r="J11" s="149">
        <v>595</v>
      </c>
      <c r="K11" s="117">
        <v>2091</v>
      </c>
    </row>
    <row r="12" spans="2:11" ht="15" customHeight="1">
      <c r="B12" s="473"/>
      <c r="C12" s="486"/>
      <c r="D12" s="150" t="s">
        <v>1374</v>
      </c>
      <c r="E12" s="151">
        <v>19.4489</v>
      </c>
      <c r="F12" s="152">
        <v>24.6857</v>
      </c>
      <c r="G12" s="152">
        <v>33.0572</v>
      </c>
      <c r="H12" s="152">
        <v>36.6071</v>
      </c>
      <c r="I12" s="152">
        <v>45.531</v>
      </c>
      <c r="J12" s="153">
        <v>49.1329</v>
      </c>
      <c r="K12" s="154">
        <v>36.32</v>
      </c>
    </row>
    <row r="13" spans="2:11" ht="15" customHeight="1">
      <c r="B13" s="471">
        <v>3</v>
      </c>
      <c r="C13" s="474" t="s">
        <v>627</v>
      </c>
      <c r="D13" s="111" t="s">
        <v>671</v>
      </c>
      <c r="E13" s="145">
        <v>925</v>
      </c>
      <c r="F13" s="146">
        <v>732</v>
      </c>
      <c r="G13" s="146">
        <v>724</v>
      </c>
      <c r="H13" s="146">
        <v>558</v>
      </c>
      <c r="I13" s="146">
        <v>664</v>
      </c>
      <c r="J13" s="144">
        <v>826</v>
      </c>
      <c r="K13" s="116">
        <v>4429</v>
      </c>
    </row>
    <row r="14" spans="2:11" ht="15" customHeight="1">
      <c r="B14" s="472"/>
      <c r="C14" s="475"/>
      <c r="D14" s="84" t="s">
        <v>872</v>
      </c>
      <c r="E14" s="147">
        <v>167</v>
      </c>
      <c r="F14" s="148">
        <v>214</v>
      </c>
      <c r="G14" s="148">
        <v>259</v>
      </c>
      <c r="H14" s="148">
        <v>223</v>
      </c>
      <c r="I14" s="148">
        <v>332</v>
      </c>
      <c r="J14" s="149">
        <v>412</v>
      </c>
      <c r="K14" s="117">
        <v>1607</v>
      </c>
    </row>
    <row r="15" spans="2:11" ht="15" customHeight="1">
      <c r="B15" s="473"/>
      <c r="C15" s="476"/>
      <c r="D15" s="150" t="s">
        <v>1374</v>
      </c>
      <c r="E15" s="151">
        <v>18.0541</v>
      </c>
      <c r="F15" s="152">
        <v>29.235</v>
      </c>
      <c r="G15" s="152">
        <v>35.7735</v>
      </c>
      <c r="H15" s="152">
        <v>39.9642</v>
      </c>
      <c r="I15" s="152">
        <v>50</v>
      </c>
      <c r="J15" s="153">
        <v>49.8789</v>
      </c>
      <c r="K15" s="154">
        <v>36.28</v>
      </c>
    </row>
    <row r="16" spans="2:11" ht="15" customHeight="1">
      <c r="B16" s="471">
        <v>4</v>
      </c>
      <c r="C16" s="474" t="s">
        <v>628</v>
      </c>
      <c r="D16" s="111" t="s">
        <v>671</v>
      </c>
      <c r="E16" s="145">
        <v>477</v>
      </c>
      <c r="F16" s="146">
        <v>711</v>
      </c>
      <c r="G16" s="146">
        <v>741</v>
      </c>
      <c r="H16" s="146">
        <v>573</v>
      </c>
      <c r="I16" s="146">
        <v>634</v>
      </c>
      <c r="J16" s="144">
        <v>913</v>
      </c>
      <c r="K16" s="116">
        <v>4049</v>
      </c>
    </row>
    <row r="17" spans="2:11" ht="15" customHeight="1">
      <c r="B17" s="472"/>
      <c r="C17" s="475"/>
      <c r="D17" s="84" t="s">
        <v>872</v>
      </c>
      <c r="E17" s="147">
        <v>107</v>
      </c>
      <c r="F17" s="148">
        <v>207</v>
      </c>
      <c r="G17" s="148">
        <v>259</v>
      </c>
      <c r="H17" s="148">
        <v>262</v>
      </c>
      <c r="I17" s="148">
        <v>329</v>
      </c>
      <c r="J17" s="149">
        <v>468</v>
      </c>
      <c r="K17" s="117">
        <v>1632</v>
      </c>
    </row>
    <row r="18" spans="2:11" ht="15" customHeight="1">
      <c r="B18" s="473"/>
      <c r="C18" s="476"/>
      <c r="D18" s="150" t="s">
        <v>1374</v>
      </c>
      <c r="E18" s="151">
        <v>22.4319</v>
      </c>
      <c r="F18" s="152">
        <v>29.1139</v>
      </c>
      <c r="G18" s="152">
        <v>34.9528</v>
      </c>
      <c r="H18" s="152">
        <v>45.7243</v>
      </c>
      <c r="I18" s="152">
        <v>51.8927</v>
      </c>
      <c r="J18" s="153">
        <v>51.2596</v>
      </c>
      <c r="K18" s="154">
        <v>40.31</v>
      </c>
    </row>
    <row r="19" spans="2:11" ht="15" customHeight="1">
      <c r="B19" s="471">
        <v>5</v>
      </c>
      <c r="C19" s="474" t="s">
        <v>629</v>
      </c>
      <c r="D19" s="111" t="s">
        <v>671</v>
      </c>
      <c r="E19" s="145">
        <v>832</v>
      </c>
      <c r="F19" s="146">
        <v>1070</v>
      </c>
      <c r="G19" s="146">
        <v>1467</v>
      </c>
      <c r="H19" s="146">
        <v>1207</v>
      </c>
      <c r="I19" s="146">
        <v>1091</v>
      </c>
      <c r="J19" s="144">
        <v>1506</v>
      </c>
      <c r="K19" s="116">
        <v>7173</v>
      </c>
    </row>
    <row r="20" spans="2:11" ht="15" customHeight="1">
      <c r="B20" s="472"/>
      <c r="C20" s="475"/>
      <c r="D20" s="84" t="s">
        <v>872</v>
      </c>
      <c r="E20" s="147">
        <v>208</v>
      </c>
      <c r="F20" s="148">
        <v>337</v>
      </c>
      <c r="G20" s="148">
        <v>535</v>
      </c>
      <c r="H20" s="148">
        <v>518</v>
      </c>
      <c r="I20" s="148">
        <v>550</v>
      </c>
      <c r="J20" s="149">
        <v>700</v>
      </c>
      <c r="K20" s="117">
        <v>2848</v>
      </c>
    </row>
    <row r="21" spans="2:11" ht="15" customHeight="1">
      <c r="B21" s="473"/>
      <c r="C21" s="476"/>
      <c r="D21" s="150" t="s">
        <v>1374</v>
      </c>
      <c r="E21" s="151">
        <v>25</v>
      </c>
      <c r="F21" s="152">
        <v>31.4953</v>
      </c>
      <c r="G21" s="152">
        <v>36.469</v>
      </c>
      <c r="H21" s="152">
        <v>42.9163</v>
      </c>
      <c r="I21" s="152">
        <v>50.4125</v>
      </c>
      <c r="J21" s="153">
        <v>46.4807</v>
      </c>
      <c r="K21" s="154">
        <v>39.7</v>
      </c>
    </row>
    <row r="22" spans="2:11" ht="15" customHeight="1">
      <c r="B22" s="471">
        <v>6</v>
      </c>
      <c r="C22" s="487"/>
      <c r="D22" s="111" t="s">
        <v>671</v>
      </c>
      <c r="E22" s="145"/>
      <c r="F22" s="146"/>
      <c r="G22" s="146"/>
      <c r="H22" s="146"/>
      <c r="I22" s="146"/>
      <c r="J22" s="144"/>
      <c r="K22" s="116"/>
    </row>
    <row r="23" spans="2:11" ht="15" customHeight="1">
      <c r="B23" s="472"/>
      <c r="C23" s="488"/>
      <c r="D23" s="84" t="s">
        <v>872</v>
      </c>
      <c r="E23" s="147"/>
      <c r="F23" s="148"/>
      <c r="G23" s="148"/>
      <c r="H23" s="148"/>
      <c r="I23" s="148"/>
      <c r="J23" s="149"/>
      <c r="K23" s="117"/>
    </row>
    <row r="24" spans="2:11" ht="15" customHeight="1">
      <c r="B24" s="473"/>
      <c r="C24" s="489"/>
      <c r="D24" s="150" t="s">
        <v>1374</v>
      </c>
      <c r="E24" s="151"/>
      <c r="F24" s="152"/>
      <c r="G24" s="152"/>
      <c r="H24" s="152"/>
      <c r="I24" s="152"/>
      <c r="J24" s="153"/>
      <c r="K24" s="154"/>
    </row>
    <row r="25" spans="2:11" ht="15" customHeight="1">
      <c r="B25" s="471">
        <v>7</v>
      </c>
      <c r="C25" s="474" t="s">
        <v>630</v>
      </c>
      <c r="D25" s="111" t="s">
        <v>671</v>
      </c>
      <c r="E25" s="145">
        <v>675</v>
      </c>
      <c r="F25" s="146">
        <v>671</v>
      </c>
      <c r="G25" s="146">
        <v>901</v>
      </c>
      <c r="H25" s="146">
        <v>676</v>
      </c>
      <c r="I25" s="146">
        <v>661</v>
      </c>
      <c r="J25" s="144">
        <v>707</v>
      </c>
      <c r="K25" s="116">
        <v>4291</v>
      </c>
    </row>
    <row r="26" spans="2:11" ht="15" customHeight="1">
      <c r="B26" s="472"/>
      <c r="C26" s="475"/>
      <c r="D26" s="84" t="s">
        <v>872</v>
      </c>
      <c r="E26" s="147">
        <v>129</v>
      </c>
      <c r="F26" s="148">
        <v>180</v>
      </c>
      <c r="G26" s="148">
        <v>311</v>
      </c>
      <c r="H26" s="148">
        <v>278</v>
      </c>
      <c r="I26" s="148">
        <v>327</v>
      </c>
      <c r="J26" s="149">
        <v>346</v>
      </c>
      <c r="K26" s="117">
        <v>1571</v>
      </c>
    </row>
    <row r="27" spans="2:11" ht="15" customHeight="1">
      <c r="B27" s="473"/>
      <c r="C27" s="476"/>
      <c r="D27" s="150" t="s">
        <v>1374</v>
      </c>
      <c r="E27" s="151">
        <v>19.1111</v>
      </c>
      <c r="F27" s="152">
        <v>26.8256</v>
      </c>
      <c r="G27" s="152">
        <v>34.5172</v>
      </c>
      <c r="H27" s="152">
        <v>41.1243</v>
      </c>
      <c r="I27" s="152">
        <v>49.4705</v>
      </c>
      <c r="J27" s="153">
        <v>48.9392</v>
      </c>
      <c r="K27" s="154">
        <v>36.61</v>
      </c>
    </row>
    <row r="28" spans="2:11" ht="15" customHeight="1">
      <c r="B28" s="471">
        <v>8</v>
      </c>
      <c r="C28" s="474" t="s">
        <v>631</v>
      </c>
      <c r="D28" s="111" t="s">
        <v>671</v>
      </c>
      <c r="E28" s="145">
        <v>631</v>
      </c>
      <c r="F28" s="146">
        <v>1110</v>
      </c>
      <c r="G28" s="146">
        <v>1276</v>
      </c>
      <c r="H28" s="146">
        <v>956</v>
      </c>
      <c r="I28" s="146">
        <v>985</v>
      </c>
      <c r="J28" s="144">
        <v>1269</v>
      </c>
      <c r="K28" s="116">
        <v>6227</v>
      </c>
    </row>
    <row r="29" spans="2:11" ht="15" customHeight="1">
      <c r="B29" s="472"/>
      <c r="C29" s="475"/>
      <c r="D29" s="84" t="s">
        <v>872</v>
      </c>
      <c r="E29" s="147">
        <v>131</v>
      </c>
      <c r="F29" s="148">
        <v>362</v>
      </c>
      <c r="G29" s="148">
        <v>498</v>
      </c>
      <c r="H29" s="148">
        <v>405</v>
      </c>
      <c r="I29" s="148">
        <v>516</v>
      </c>
      <c r="J29" s="149">
        <v>620</v>
      </c>
      <c r="K29" s="117">
        <v>2532</v>
      </c>
    </row>
    <row r="30" spans="2:11" ht="15" customHeight="1">
      <c r="B30" s="473"/>
      <c r="C30" s="476"/>
      <c r="D30" s="150" t="s">
        <v>1374</v>
      </c>
      <c r="E30" s="151">
        <v>20.7607</v>
      </c>
      <c r="F30" s="152">
        <v>32.6126</v>
      </c>
      <c r="G30" s="152">
        <v>39.0282</v>
      </c>
      <c r="H30" s="152">
        <v>42.364</v>
      </c>
      <c r="I30" s="152">
        <v>52.3858</v>
      </c>
      <c r="J30" s="153">
        <v>48.8574</v>
      </c>
      <c r="K30" s="154">
        <v>40.66</v>
      </c>
    </row>
    <row r="31" spans="2:11" ht="15" customHeight="1">
      <c r="B31" s="471">
        <v>9</v>
      </c>
      <c r="C31" s="474" t="s">
        <v>632</v>
      </c>
      <c r="D31" s="111" t="s">
        <v>671</v>
      </c>
      <c r="E31" s="145">
        <v>557</v>
      </c>
      <c r="F31" s="146">
        <v>809</v>
      </c>
      <c r="G31" s="146">
        <v>1458</v>
      </c>
      <c r="H31" s="146">
        <v>1028</v>
      </c>
      <c r="I31" s="146">
        <v>971</v>
      </c>
      <c r="J31" s="144">
        <v>1530</v>
      </c>
      <c r="K31" s="116">
        <v>6353</v>
      </c>
    </row>
    <row r="32" spans="2:11" ht="15" customHeight="1">
      <c r="B32" s="472"/>
      <c r="C32" s="475"/>
      <c r="D32" s="84" t="s">
        <v>872</v>
      </c>
      <c r="E32" s="147">
        <v>141</v>
      </c>
      <c r="F32" s="148">
        <v>194</v>
      </c>
      <c r="G32" s="148">
        <v>515</v>
      </c>
      <c r="H32" s="148">
        <v>454</v>
      </c>
      <c r="I32" s="148">
        <v>525</v>
      </c>
      <c r="J32" s="149">
        <v>786</v>
      </c>
      <c r="K32" s="117">
        <v>2615</v>
      </c>
    </row>
    <row r="33" spans="2:11" ht="15" customHeight="1">
      <c r="B33" s="473"/>
      <c r="C33" s="476"/>
      <c r="D33" s="150" t="s">
        <v>1374</v>
      </c>
      <c r="E33" s="151">
        <v>25.3142</v>
      </c>
      <c r="F33" s="152">
        <v>23.9802</v>
      </c>
      <c r="G33" s="152">
        <v>35.3224</v>
      </c>
      <c r="H33" s="152">
        <v>44.1634</v>
      </c>
      <c r="I33" s="152">
        <v>54.068</v>
      </c>
      <c r="J33" s="153">
        <v>51.3725</v>
      </c>
      <c r="K33" s="154">
        <v>41.16</v>
      </c>
    </row>
    <row r="34" spans="2:11" ht="15" customHeight="1">
      <c r="B34" s="471">
        <v>10</v>
      </c>
      <c r="C34" s="474" t="s">
        <v>633</v>
      </c>
      <c r="D34" s="111" t="s">
        <v>671</v>
      </c>
      <c r="E34" s="145">
        <v>506</v>
      </c>
      <c r="F34" s="146">
        <v>729</v>
      </c>
      <c r="G34" s="146">
        <v>1005</v>
      </c>
      <c r="H34" s="146">
        <v>831</v>
      </c>
      <c r="I34" s="146">
        <v>689</v>
      </c>
      <c r="J34" s="144">
        <v>886</v>
      </c>
      <c r="K34" s="116">
        <v>4646</v>
      </c>
    </row>
    <row r="35" spans="2:11" ht="15" customHeight="1">
      <c r="B35" s="472"/>
      <c r="C35" s="475"/>
      <c r="D35" s="84" t="s">
        <v>872</v>
      </c>
      <c r="E35" s="147">
        <v>124</v>
      </c>
      <c r="F35" s="148">
        <v>194</v>
      </c>
      <c r="G35" s="148">
        <v>338</v>
      </c>
      <c r="H35" s="148">
        <v>370</v>
      </c>
      <c r="I35" s="148">
        <v>384</v>
      </c>
      <c r="J35" s="149">
        <v>462</v>
      </c>
      <c r="K35" s="117">
        <v>1872</v>
      </c>
    </row>
    <row r="36" spans="2:11" ht="15" customHeight="1">
      <c r="B36" s="473"/>
      <c r="C36" s="476"/>
      <c r="D36" s="150" t="s">
        <v>1374</v>
      </c>
      <c r="E36" s="151">
        <v>24.5059</v>
      </c>
      <c r="F36" s="152">
        <v>26.6118</v>
      </c>
      <c r="G36" s="152">
        <v>33.6318</v>
      </c>
      <c r="H36" s="152">
        <v>44.5247</v>
      </c>
      <c r="I36" s="152">
        <v>55.7329</v>
      </c>
      <c r="J36" s="153">
        <v>52.1445</v>
      </c>
      <c r="K36" s="154">
        <v>40.29</v>
      </c>
    </row>
    <row r="37" spans="2:11" ht="15" customHeight="1">
      <c r="B37" s="471">
        <v>11</v>
      </c>
      <c r="C37" s="474" t="s">
        <v>634</v>
      </c>
      <c r="D37" s="111" t="s">
        <v>671</v>
      </c>
      <c r="E37" s="145">
        <v>590</v>
      </c>
      <c r="F37" s="146">
        <v>915</v>
      </c>
      <c r="G37" s="146">
        <v>1365</v>
      </c>
      <c r="H37" s="146">
        <v>943</v>
      </c>
      <c r="I37" s="146">
        <v>772</v>
      </c>
      <c r="J37" s="144">
        <v>1039</v>
      </c>
      <c r="K37" s="116">
        <v>5624</v>
      </c>
    </row>
    <row r="38" spans="2:11" ht="15" customHeight="1">
      <c r="B38" s="472"/>
      <c r="C38" s="475"/>
      <c r="D38" s="84" t="s">
        <v>872</v>
      </c>
      <c r="E38" s="147">
        <v>184</v>
      </c>
      <c r="F38" s="148">
        <v>267</v>
      </c>
      <c r="G38" s="148">
        <v>524</v>
      </c>
      <c r="H38" s="148">
        <v>446</v>
      </c>
      <c r="I38" s="148">
        <v>442</v>
      </c>
      <c r="J38" s="149">
        <v>534</v>
      </c>
      <c r="K38" s="117">
        <v>2397</v>
      </c>
    </row>
    <row r="39" spans="2:11" ht="15" customHeight="1">
      <c r="B39" s="473"/>
      <c r="C39" s="476"/>
      <c r="D39" s="150" t="s">
        <v>1374</v>
      </c>
      <c r="E39" s="151">
        <v>31.1864</v>
      </c>
      <c r="F39" s="152">
        <v>29.1803</v>
      </c>
      <c r="G39" s="152">
        <v>38.3883</v>
      </c>
      <c r="H39" s="152">
        <v>47.2959</v>
      </c>
      <c r="I39" s="152">
        <v>57.2539</v>
      </c>
      <c r="J39" s="153">
        <v>51.3956</v>
      </c>
      <c r="K39" s="154">
        <v>42.62</v>
      </c>
    </row>
    <row r="40" spans="2:11" ht="15" customHeight="1">
      <c r="B40" s="471">
        <v>12</v>
      </c>
      <c r="C40" s="474" t="s">
        <v>635</v>
      </c>
      <c r="D40" s="111" t="s">
        <v>671</v>
      </c>
      <c r="E40" s="155">
        <v>407</v>
      </c>
      <c r="F40" s="156">
        <v>529</v>
      </c>
      <c r="G40" s="156">
        <v>881</v>
      </c>
      <c r="H40" s="156">
        <v>723</v>
      </c>
      <c r="I40" s="156">
        <v>694</v>
      </c>
      <c r="J40" s="157">
        <v>1020</v>
      </c>
      <c r="K40" s="116">
        <v>4254</v>
      </c>
    </row>
    <row r="41" spans="2:11" ht="15" customHeight="1">
      <c r="B41" s="472"/>
      <c r="C41" s="475"/>
      <c r="D41" s="84" t="s">
        <v>872</v>
      </c>
      <c r="E41" s="306">
        <v>114</v>
      </c>
      <c r="F41" s="307">
        <v>185</v>
      </c>
      <c r="G41" s="307">
        <v>327</v>
      </c>
      <c r="H41" s="307">
        <v>301</v>
      </c>
      <c r="I41" s="307">
        <v>357</v>
      </c>
      <c r="J41" s="169">
        <v>489</v>
      </c>
      <c r="K41" s="117">
        <v>1773</v>
      </c>
    </row>
    <row r="42" spans="2:11" ht="15" customHeight="1">
      <c r="B42" s="473"/>
      <c r="C42" s="476"/>
      <c r="D42" s="150" t="s">
        <v>1374</v>
      </c>
      <c r="E42" s="151">
        <v>28.0098</v>
      </c>
      <c r="F42" s="152">
        <v>34.9716</v>
      </c>
      <c r="G42" s="152">
        <v>37.1169</v>
      </c>
      <c r="H42" s="152">
        <v>41.6321</v>
      </c>
      <c r="I42" s="152">
        <v>51.4409</v>
      </c>
      <c r="J42" s="153">
        <v>47.9412</v>
      </c>
      <c r="K42" s="154">
        <v>41.68</v>
      </c>
    </row>
    <row r="43" spans="2:11" ht="15" customHeight="1">
      <c r="B43" s="471">
        <v>13</v>
      </c>
      <c r="C43" s="474" t="s">
        <v>636</v>
      </c>
      <c r="D43" s="111" t="s">
        <v>671</v>
      </c>
      <c r="E43" s="145">
        <v>525</v>
      </c>
      <c r="F43" s="146">
        <v>673</v>
      </c>
      <c r="G43" s="146">
        <v>1001</v>
      </c>
      <c r="H43" s="146">
        <v>857</v>
      </c>
      <c r="I43" s="146">
        <v>743</v>
      </c>
      <c r="J43" s="144">
        <v>1025</v>
      </c>
      <c r="K43" s="116">
        <v>4824</v>
      </c>
    </row>
    <row r="44" spans="2:11" ht="15" customHeight="1">
      <c r="B44" s="472"/>
      <c r="C44" s="475"/>
      <c r="D44" s="84" t="s">
        <v>872</v>
      </c>
      <c r="E44" s="147">
        <v>141</v>
      </c>
      <c r="F44" s="148">
        <v>205</v>
      </c>
      <c r="G44" s="148">
        <v>383</v>
      </c>
      <c r="H44" s="148">
        <v>393</v>
      </c>
      <c r="I44" s="148">
        <v>389</v>
      </c>
      <c r="J44" s="149">
        <v>492</v>
      </c>
      <c r="K44" s="117">
        <v>2003</v>
      </c>
    </row>
    <row r="45" spans="2:11" ht="15" customHeight="1">
      <c r="B45" s="473"/>
      <c r="C45" s="476"/>
      <c r="D45" s="150" t="s">
        <v>1374</v>
      </c>
      <c r="E45" s="151">
        <v>26.8571</v>
      </c>
      <c r="F45" s="152">
        <v>30.4606</v>
      </c>
      <c r="G45" s="152">
        <v>38.2617</v>
      </c>
      <c r="H45" s="152">
        <v>45.8576</v>
      </c>
      <c r="I45" s="152">
        <v>52.3553</v>
      </c>
      <c r="J45" s="153">
        <v>48</v>
      </c>
      <c r="K45" s="154">
        <v>41.52</v>
      </c>
    </row>
    <row r="46" spans="2:11" ht="15" customHeight="1">
      <c r="B46" s="471">
        <v>14</v>
      </c>
      <c r="C46" s="474" t="s">
        <v>1952</v>
      </c>
      <c r="D46" s="111" t="s">
        <v>671</v>
      </c>
      <c r="E46" s="145">
        <v>459</v>
      </c>
      <c r="F46" s="146">
        <v>636</v>
      </c>
      <c r="G46" s="146">
        <v>884</v>
      </c>
      <c r="H46" s="146">
        <v>721</v>
      </c>
      <c r="I46" s="146">
        <v>680</v>
      </c>
      <c r="J46" s="144">
        <v>973</v>
      </c>
      <c r="K46" s="116">
        <v>4353</v>
      </c>
    </row>
    <row r="47" spans="2:11" ht="15" customHeight="1">
      <c r="B47" s="472"/>
      <c r="C47" s="475"/>
      <c r="D47" s="84" t="s">
        <v>872</v>
      </c>
      <c r="E47" s="147">
        <v>134</v>
      </c>
      <c r="F47" s="148">
        <v>204</v>
      </c>
      <c r="G47" s="148">
        <v>322</v>
      </c>
      <c r="H47" s="148">
        <v>353</v>
      </c>
      <c r="I47" s="148">
        <v>390</v>
      </c>
      <c r="J47" s="149">
        <v>461</v>
      </c>
      <c r="K47" s="117">
        <v>1864</v>
      </c>
    </row>
    <row r="48" spans="2:11" ht="15" customHeight="1">
      <c r="B48" s="473"/>
      <c r="C48" s="476"/>
      <c r="D48" s="150" t="s">
        <v>1374</v>
      </c>
      <c r="E48" s="151">
        <v>29.1939</v>
      </c>
      <c r="F48" s="152">
        <v>32.0755</v>
      </c>
      <c r="G48" s="152">
        <v>36.4253</v>
      </c>
      <c r="H48" s="152">
        <v>48.9598</v>
      </c>
      <c r="I48" s="152">
        <v>57.3529</v>
      </c>
      <c r="J48" s="153">
        <v>47.3792</v>
      </c>
      <c r="K48" s="154">
        <v>42.82</v>
      </c>
    </row>
    <row r="49" spans="2:11" ht="15" customHeight="1">
      <c r="B49" s="471">
        <v>15</v>
      </c>
      <c r="C49" s="474" t="s">
        <v>637</v>
      </c>
      <c r="D49" s="111" t="s">
        <v>671</v>
      </c>
      <c r="E49" s="145">
        <v>711</v>
      </c>
      <c r="F49" s="146">
        <v>1115</v>
      </c>
      <c r="G49" s="146">
        <v>1067</v>
      </c>
      <c r="H49" s="146">
        <v>708</v>
      </c>
      <c r="I49" s="146">
        <v>776</v>
      </c>
      <c r="J49" s="144">
        <v>1036</v>
      </c>
      <c r="K49" s="116">
        <v>5413</v>
      </c>
    </row>
    <row r="50" spans="2:11" ht="15" customHeight="1">
      <c r="B50" s="472"/>
      <c r="C50" s="475"/>
      <c r="D50" s="84" t="s">
        <v>872</v>
      </c>
      <c r="E50" s="147">
        <v>161</v>
      </c>
      <c r="F50" s="148">
        <v>296</v>
      </c>
      <c r="G50" s="148">
        <v>391</v>
      </c>
      <c r="H50" s="148">
        <v>310</v>
      </c>
      <c r="I50" s="148">
        <v>409</v>
      </c>
      <c r="J50" s="149">
        <v>498</v>
      </c>
      <c r="K50" s="117">
        <v>2065</v>
      </c>
    </row>
    <row r="51" spans="2:11" ht="15" customHeight="1">
      <c r="B51" s="473"/>
      <c r="C51" s="476"/>
      <c r="D51" s="150" t="s">
        <v>1374</v>
      </c>
      <c r="E51" s="151">
        <v>22.6442</v>
      </c>
      <c r="F51" s="152">
        <v>26.5471</v>
      </c>
      <c r="G51" s="152">
        <v>36.6448</v>
      </c>
      <c r="H51" s="152">
        <v>43.7853</v>
      </c>
      <c r="I51" s="152">
        <v>52.7062</v>
      </c>
      <c r="J51" s="153">
        <v>48.0695</v>
      </c>
      <c r="K51" s="154">
        <v>38.15</v>
      </c>
    </row>
    <row r="52" spans="2:11" ht="15" customHeight="1">
      <c r="B52" s="471">
        <v>16</v>
      </c>
      <c r="C52" s="474" t="s">
        <v>638</v>
      </c>
      <c r="D52" s="111" t="s">
        <v>671</v>
      </c>
      <c r="E52" s="145">
        <v>682</v>
      </c>
      <c r="F52" s="146">
        <v>999</v>
      </c>
      <c r="G52" s="146">
        <v>1307</v>
      </c>
      <c r="H52" s="146">
        <v>927</v>
      </c>
      <c r="I52" s="146">
        <v>696</v>
      </c>
      <c r="J52" s="144">
        <v>936</v>
      </c>
      <c r="K52" s="116">
        <v>5547</v>
      </c>
    </row>
    <row r="53" spans="2:11" ht="15" customHeight="1">
      <c r="B53" s="472"/>
      <c r="C53" s="475"/>
      <c r="D53" s="84" t="s">
        <v>872</v>
      </c>
      <c r="E53" s="147">
        <v>166</v>
      </c>
      <c r="F53" s="148">
        <v>288</v>
      </c>
      <c r="G53" s="148">
        <v>473</v>
      </c>
      <c r="H53" s="148">
        <v>426</v>
      </c>
      <c r="I53" s="148">
        <v>371</v>
      </c>
      <c r="J53" s="149">
        <v>445</v>
      </c>
      <c r="K53" s="117">
        <v>2169</v>
      </c>
    </row>
    <row r="54" spans="2:11" ht="15" customHeight="1">
      <c r="B54" s="473"/>
      <c r="C54" s="476"/>
      <c r="D54" s="150" t="s">
        <v>1374</v>
      </c>
      <c r="E54" s="151">
        <v>24.3402</v>
      </c>
      <c r="F54" s="152">
        <v>28.8288</v>
      </c>
      <c r="G54" s="152">
        <v>36.1897</v>
      </c>
      <c r="H54" s="152">
        <v>45.9547</v>
      </c>
      <c r="I54" s="152">
        <v>53.3046</v>
      </c>
      <c r="J54" s="153">
        <v>47.5427</v>
      </c>
      <c r="K54" s="154">
        <v>39.1</v>
      </c>
    </row>
    <row r="55" spans="2:11" ht="15" customHeight="1">
      <c r="B55" s="471">
        <v>17</v>
      </c>
      <c r="C55" s="474" t="s">
        <v>639</v>
      </c>
      <c r="D55" s="111" t="s">
        <v>671</v>
      </c>
      <c r="E55" s="145">
        <v>648</v>
      </c>
      <c r="F55" s="146">
        <v>917</v>
      </c>
      <c r="G55" s="146">
        <v>1090</v>
      </c>
      <c r="H55" s="146">
        <v>884</v>
      </c>
      <c r="I55" s="146">
        <v>915</v>
      </c>
      <c r="J55" s="144">
        <v>1212</v>
      </c>
      <c r="K55" s="116">
        <v>5666</v>
      </c>
    </row>
    <row r="56" spans="2:11" ht="15" customHeight="1">
      <c r="B56" s="472"/>
      <c r="C56" s="475"/>
      <c r="D56" s="84" t="s">
        <v>872</v>
      </c>
      <c r="E56" s="147">
        <v>165</v>
      </c>
      <c r="F56" s="148">
        <v>285</v>
      </c>
      <c r="G56" s="148">
        <v>416</v>
      </c>
      <c r="H56" s="148">
        <v>429</v>
      </c>
      <c r="I56" s="148">
        <v>499</v>
      </c>
      <c r="J56" s="149">
        <v>579</v>
      </c>
      <c r="K56" s="117">
        <v>2373</v>
      </c>
    </row>
    <row r="57" spans="2:11" ht="15" customHeight="1">
      <c r="B57" s="473"/>
      <c r="C57" s="476"/>
      <c r="D57" s="150" t="s">
        <v>1374</v>
      </c>
      <c r="E57" s="151">
        <v>25.463</v>
      </c>
      <c r="F57" s="152">
        <v>31.0796</v>
      </c>
      <c r="G57" s="152">
        <v>38.1651</v>
      </c>
      <c r="H57" s="152">
        <v>48.5294</v>
      </c>
      <c r="I57" s="152">
        <v>54.5355</v>
      </c>
      <c r="J57" s="153">
        <v>47.7723</v>
      </c>
      <c r="K57" s="154">
        <v>41.88</v>
      </c>
    </row>
    <row r="58" spans="2:11" ht="15" customHeight="1">
      <c r="B58" s="471">
        <v>18</v>
      </c>
      <c r="C58" s="474" t="s">
        <v>640</v>
      </c>
      <c r="D58" s="111" t="s">
        <v>671</v>
      </c>
      <c r="E58" s="145">
        <v>661</v>
      </c>
      <c r="F58" s="146">
        <v>863</v>
      </c>
      <c r="G58" s="146">
        <v>1124</v>
      </c>
      <c r="H58" s="146">
        <v>766</v>
      </c>
      <c r="I58" s="146">
        <v>966</v>
      </c>
      <c r="J58" s="144">
        <v>1113</v>
      </c>
      <c r="K58" s="116">
        <v>5493</v>
      </c>
    </row>
    <row r="59" spans="2:11" ht="15" customHeight="1">
      <c r="B59" s="472"/>
      <c r="C59" s="475"/>
      <c r="D59" s="84" t="s">
        <v>872</v>
      </c>
      <c r="E59" s="147">
        <v>132</v>
      </c>
      <c r="F59" s="148">
        <v>215</v>
      </c>
      <c r="G59" s="148">
        <v>327</v>
      </c>
      <c r="H59" s="148">
        <v>322</v>
      </c>
      <c r="I59" s="148">
        <v>511</v>
      </c>
      <c r="J59" s="149">
        <v>599</v>
      </c>
      <c r="K59" s="117">
        <v>2106</v>
      </c>
    </row>
    <row r="60" spans="2:11" ht="15" customHeight="1">
      <c r="B60" s="473"/>
      <c r="C60" s="476"/>
      <c r="D60" s="150" t="s">
        <v>1374</v>
      </c>
      <c r="E60" s="151">
        <v>19.9697</v>
      </c>
      <c r="F60" s="152">
        <v>24.9131</v>
      </c>
      <c r="G60" s="152">
        <v>29.0925</v>
      </c>
      <c r="H60" s="152">
        <v>42.0366</v>
      </c>
      <c r="I60" s="152">
        <v>52.8986</v>
      </c>
      <c r="J60" s="153">
        <v>53.8185</v>
      </c>
      <c r="K60" s="154">
        <v>38.34</v>
      </c>
    </row>
    <row r="61" spans="2:11" ht="15" customHeight="1">
      <c r="B61" s="471">
        <v>19</v>
      </c>
      <c r="C61" s="474" t="s">
        <v>641</v>
      </c>
      <c r="D61" s="111" t="s">
        <v>671</v>
      </c>
      <c r="E61" s="145">
        <v>662</v>
      </c>
      <c r="F61" s="146">
        <v>748</v>
      </c>
      <c r="G61" s="146">
        <v>882</v>
      </c>
      <c r="H61" s="146">
        <v>665</v>
      </c>
      <c r="I61" s="146">
        <v>586</v>
      </c>
      <c r="J61" s="144">
        <v>700</v>
      </c>
      <c r="K61" s="116">
        <v>4243</v>
      </c>
    </row>
    <row r="62" spans="2:11" ht="15" customHeight="1">
      <c r="B62" s="472"/>
      <c r="C62" s="475"/>
      <c r="D62" s="84" t="s">
        <v>872</v>
      </c>
      <c r="E62" s="147">
        <v>112</v>
      </c>
      <c r="F62" s="148">
        <v>195</v>
      </c>
      <c r="G62" s="148">
        <v>285</v>
      </c>
      <c r="H62" s="148">
        <v>269</v>
      </c>
      <c r="I62" s="148">
        <v>274</v>
      </c>
      <c r="J62" s="149">
        <v>327</v>
      </c>
      <c r="K62" s="117">
        <v>1462</v>
      </c>
    </row>
    <row r="63" spans="2:11" ht="15" customHeight="1">
      <c r="B63" s="473"/>
      <c r="C63" s="476"/>
      <c r="D63" s="150" t="s">
        <v>1374</v>
      </c>
      <c r="E63" s="151">
        <v>16.9184</v>
      </c>
      <c r="F63" s="152">
        <v>26.0695</v>
      </c>
      <c r="G63" s="152">
        <v>32.3129</v>
      </c>
      <c r="H63" s="152">
        <v>40.4511</v>
      </c>
      <c r="I63" s="152">
        <v>46.7577</v>
      </c>
      <c r="J63" s="153">
        <v>46.7143</v>
      </c>
      <c r="K63" s="154">
        <v>34.46</v>
      </c>
    </row>
    <row r="64" ht="15" customHeight="1">
      <c r="B64" s="123"/>
    </row>
    <row r="65" ht="15" customHeight="1">
      <c r="B65" s="123"/>
    </row>
    <row r="66" spans="2:11" ht="15" customHeight="1">
      <c r="B66" s="482" t="s">
        <v>1088</v>
      </c>
      <c r="C66" s="407" t="s">
        <v>737</v>
      </c>
      <c r="D66" s="407" t="s">
        <v>1115</v>
      </c>
      <c r="E66" s="480" t="s">
        <v>1089</v>
      </c>
      <c r="F66" s="464" t="s">
        <v>1090</v>
      </c>
      <c r="G66" s="464" t="s">
        <v>1091</v>
      </c>
      <c r="H66" s="464" t="s">
        <v>1092</v>
      </c>
      <c r="I66" s="464" t="s">
        <v>503</v>
      </c>
      <c r="J66" s="477" t="s">
        <v>670</v>
      </c>
      <c r="K66" s="407" t="s">
        <v>42</v>
      </c>
    </row>
    <row r="67" spans="2:11" ht="15" customHeight="1">
      <c r="B67" s="483"/>
      <c r="C67" s="408"/>
      <c r="D67" s="479"/>
      <c r="E67" s="481"/>
      <c r="F67" s="465"/>
      <c r="G67" s="465"/>
      <c r="H67" s="465"/>
      <c r="I67" s="465"/>
      <c r="J67" s="478"/>
      <c r="K67" s="408"/>
    </row>
    <row r="68" spans="2:11" ht="15" customHeight="1">
      <c r="B68" s="471">
        <v>20</v>
      </c>
      <c r="C68" s="474" t="s">
        <v>642</v>
      </c>
      <c r="D68" s="111" t="s">
        <v>671</v>
      </c>
      <c r="E68" s="145">
        <v>626</v>
      </c>
      <c r="F68" s="146">
        <v>1069</v>
      </c>
      <c r="G68" s="146">
        <v>1132</v>
      </c>
      <c r="H68" s="146">
        <v>636</v>
      </c>
      <c r="I68" s="146">
        <v>704</v>
      </c>
      <c r="J68" s="144">
        <v>753</v>
      </c>
      <c r="K68" s="116">
        <v>4920</v>
      </c>
    </row>
    <row r="69" spans="2:11" ht="15" customHeight="1">
      <c r="B69" s="472"/>
      <c r="C69" s="475"/>
      <c r="D69" s="84" t="s">
        <v>872</v>
      </c>
      <c r="E69" s="147">
        <v>145</v>
      </c>
      <c r="F69" s="148">
        <v>297</v>
      </c>
      <c r="G69" s="148">
        <v>376</v>
      </c>
      <c r="H69" s="148">
        <v>242</v>
      </c>
      <c r="I69" s="148">
        <v>352</v>
      </c>
      <c r="J69" s="149">
        <v>394</v>
      </c>
      <c r="K69" s="117">
        <v>1806</v>
      </c>
    </row>
    <row r="70" spans="2:11" ht="15" customHeight="1">
      <c r="B70" s="473"/>
      <c r="C70" s="476"/>
      <c r="D70" s="150" t="s">
        <v>1374</v>
      </c>
      <c r="E70" s="151">
        <v>23.1629</v>
      </c>
      <c r="F70" s="152">
        <v>27.783</v>
      </c>
      <c r="G70" s="152">
        <v>33.2155</v>
      </c>
      <c r="H70" s="152">
        <v>38.0503</v>
      </c>
      <c r="I70" s="152">
        <v>50</v>
      </c>
      <c r="J70" s="153">
        <v>52.324</v>
      </c>
      <c r="K70" s="154">
        <v>36.71</v>
      </c>
    </row>
    <row r="71" spans="2:11" ht="15" customHeight="1">
      <c r="B71" s="471">
        <v>21</v>
      </c>
      <c r="C71" s="474" t="s">
        <v>643</v>
      </c>
      <c r="D71" s="111" t="s">
        <v>671</v>
      </c>
      <c r="E71" s="145">
        <v>458</v>
      </c>
      <c r="F71" s="146">
        <v>904</v>
      </c>
      <c r="G71" s="146">
        <v>1147</v>
      </c>
      <c r="H71" s="146">
        <v>762</v>
      </c>
      <c r="I71" s="146">
        <v>757</v>
      </c>
      <c r="J71" s="144">
        <v>1105</v>
      </c>
      <c r="K71" s="116">
        <v>5133</v>
      </c>
    </row>
    <row r="72" spans="2:11" ht="15" customHeight="1">
      <c r="B72" s="472"/>
      <c r="C72" s="475"/>
      <c r="D72" s="84" t="s">
        <v>872</v>
      </c>
      <c r="E72" s="147">
        <v>126</v>
      </c>
      <c r="F72" s="148">
        <v>321</v>
      </c>
      <c r="G72" s="148">
        <v>467</v>
      </c>
      <c r="H72" s="148">
        <v>366</v>
      </c>
      <c r="I72" s="148">
        <v>424</v>
      </c>
      <c r="J72" s="149">
        <v>616</v>
      </c>
      <c r="K72" s="117">
        <v>2320</v>
      </c>
    </row>
    <row r="73" spans="2:11" ht="15" customHeight="1">
      <c r="B73" s="473"/>
      <c r="C73" s="476"/>
      <c r="D73" s="150" t="s">
        <v>1374</v>
      </c>
      <c r="E73" s="151">
        <v>27.5109</v>
      </c>
      <c r="F73" s="152">
        <v>35.5088</v>
      </c>
      <c r="G73" s="152">
        <v>40.7149</v>
      </c>
      <c r="H73" s="152">
        <v>48.0315</v>
      </c>
      <c r="I73" s="152">
        <v>56.0106</v>
      </c>
      <c r="J73" s="153">
        <v>55.7466</v>
      </c>
      <c r="K73" s="154">
        <v>45.2</v>
      </c>
    </row>
    <row r="74" spans="2:11" ht="15" customHeight="1">
      <c r="B74" s="471">
        <v>22</v>
      </c>
      <c r="C74" s="474" t="s">
        <v>1790</v>
      </c>
      <c r="D74" s="111" t="s">
        <v>671</v>
      </c>
      <c r="E74" s="145">
        <v>474</v>
      </c>
      <c r="F74" s="146">
        <v>850</v>
      </c>
      <c r="G74" s="146">
        <v>877</v>
      </c>
      <c r="H74" s="146">
        <v>647</v>
      </c>
      <c r="I74" s="146">
        <v>761</v>
      </c>
      <c r="J74" s="144">
        <v>1103</v>
      </c>
      <c r="K74" s="116">
        <v>4712</v>
      </c>
    </row>
    <row r="75" spans="2:11" ht="15" customHeight="1">
      <c r="B75" s="472"/>
      <c r="C75" s="475"/>
      <c r="D75" s="84" t="s">
        <v>872</v>
      </c>
      <c r="E75" s="147">
        <v>99</v>
      </c>
      <c r="F75" s="148">
        <v>249</v>
      </c>
      <c r="G75" s="148">
        <v>313</v>
      </c>
      <c r="H75" s="148">
        <v>296</v>
      </c>
      <c r="I75" s="148">
        <v>412</v>
      </c>
      <c r="J75" s="149">
        <v>553</v>
      </c>
      <c r="K75" s="117">
        <v>1922</v>
      </c>
    </row>
    <row r="76" spans="2:11" ht="15" customHeight="1">
      <c r="B76" s="473"/>
      <c r="C76" s="476"/>
      <c r="D76" s="150" t="s">
        <v>1374</v>
      </c>
      <c r="E76" s="151">
        <v>20.8861</v>
      </c>
      <c r="F76" s="152">
        <v>29.2941</v>
      </c>
      <c r="G76" s="152">
        <v>35.6899</v>
      </c>
      <c r="H76" s="152">
        <v>45.7496</v>
      </c>
      <c r="I76" s="152">
        <v>54.1393</v>
      </c>
      <c r="J76" s="153">
        <v>50.136</v>
      </c>
      <c r="K76" s="154">
        <v>40.79</v>
      </c>
    </row>
    <row r="77" spans="2:11" ht="15" customHeight="1">
      <c r="B77" s="471">
        <v>23</v>
      </c>
      <c r="C77" s="474" t="s">
        <v>1953</v>
      </c>
      <c r="D77" s="111" t="s">
        <v>671</v>
      </c>
      <c r="E77" s="145">
        <v>219</v>
      </c>
      <c r="F77" s="146">
        <v>282</v>
      </c>
      <c r="G77" s="146">
        <v>495</v>
      </c>
      <c r="H77" s="146">
        <v>420</v>
      </c>
      <c r="I77" s="146">
        <v>319</v>
      </c>
      <c r="J77" s="144">
        <v>475</v>
      </c>
      <c r="K77" s="116">
        <v>2210</v>
      </c>
    </row>
    <row r="78" spans="2:11" ht="15" customHeight="1">
      <c r="B78" s="472"/>
      <c r="C78" s="475"/>
      <c r="D78" s="84" t="s">
        <v>872</v>
      </c>
      <c r="E78" s="147">
        <v>55</v>
      </c>
      <c r="F78" s="148">
        <v>87</v>
      </c>
      <c r="G78" s="148">
        <v>174</v>
      </c>
      <c r="H78" s="148">
        <v>187</v>
      </c>
      <c r="I78" s="148">
        <v>170</v>
      </c>
      <c r="J78" s="149">
        <v>256</v>
      </c>
      <c r="K78" s="117">
        <v>929</v>
      </c>
    </row>
    <row r="79" spans="2:11" ht="15" customHeight="1">
      <c r="B79" s="473"/>
      <c r="C79" s="476"/>
      <c r="D79" s="150" t="s">
        <v>1374</v>
      </c>
      <c r="E79" s="151">
        <v>25.1142</v>
      </c>
      <c r="F79" s="152">
        <v>30.8511</v>
      </c>
      <c r="G79" s="152">
        <v>35.1515</v>
      </c>
      <c r="H79" s="152">
        <v>44.5238</v>
      </c>
      <c r="I79" s="152">
        <v>53.2915</v>
      </c>
      <c r="J79" s="153">
        <v>53.8947</v>
      </c>
      <c r="K79" s="154">
        <v>42.04</v>
      </c>
    </row>
    <row r="80" spans="2:11" ht="15" customHeight="1">
      <c r="B80" s="471">
        <v>24</v>
      </c>
      <c r="C80" s="474" t="s">
        <v>924</v>
      </c>
      <c r="D80" s="111" t="s">
        <v>671</v>
      </c>
      <c r="E80" s="145">
        <v>337</v>
      </c>
      <c r="F80" s="146">
        <v>475</v>
      </c>
      <c r="G80" s="146">
        <v>833</v>
      </c>
      <c r="H80" s="146">
        <v>577</v>
      </c>
      <c r="I80" s="146">
        <v>600</v>
      </c>
      <c r="J80" s="144">
        <v>821</v>
      </c>
      <c r="K80" s="116">
        <v>3643</v>
      </c>
    </row>
    <row r="81" spans="2:11" ht="15" customHeight="1">
      <c r="B81" s="472"/>
      <c r="C81" s="475"/>
      <c r="D81" s="84" t="s">
        <v>872</v>
      </c>
      <c r="E81" s="147">
        <v>84</v>
      </c>
      <c r="F81" s="148">
        <v>124</v>
      </c>
      <c r="G81" s="148">
        <v>289</v>
      </c>
      <c r="H81" s="148">
        <v>252</v>
      </c>
      <c r="I81" s="148">
        <v>281</v>
      </c>
      <c r="J81" s="149">
        <v>381</v>
      </c>
      <c r="K81" s="117">
        <v>1411</v>
      </c>
    </row>
    <row r="82" spans="2:11" ht="15" customHeight="1">
      <c r="B82" s="473"/>
      <c r="C82" s="476"/>
      <c r="D82" s="150" t="s">
        <v>1374</v>
      </c>
      <c r="E82" s="151">
        <v>24.9258</v>
      </c>
      <c r="F82" s="152">
        <v>26.1053</v>
      </c>
      <c r="G82" s="152">
        <v>34.6939</v>
      </c>
      <c r="H82" s="152">
        <v>43.6742</v>
      </c>
      <c r="I82" s="152">
        <v>46.8333</v>
      </c>
      <c r="J82" s="153">
        <v>46.4068</v>
      </c>
      <c r="K82" s="154">
        <v>38.73</v>
      </c>
    </row>
    <row r="83" spans="2:11" ht="15" customHeight="1">
      <c r="B83" s="471">
        <v>25</v>
      </c>
      <c r="C83" s="474" t="s">
        <v>925</v>
      </c>
      <c r="D83" s="111" t="s">
        <v>671</v>
      </c>
      <c r="E83" s="145">
        <v>292</v>
      </c>
      <c r="F83" s="146">
        <v>497</v>
      </c>
      <c r="G83" s="146">
        <v>747</v>
      </c>
      <c r="H83" s="146">
        <v>562</v>
      </c>
      <c r="I83" s="146">
        <v>413</v>
      </c>
      <c r="J83" s="144">
        <v>528</v>
      </c>
      <c r="K83" s="116">
        <v>3039</v>
      </c>
    </row>
    <row r="84" spans="2:11" ht="15" customHeight="1">
      <c r="B84" s="472"/>
      <c r="C84" s="475"/>
      <c r="D84" s="84" t="s">
        <v>872</v>
      </c>
      <c r="E84" s="147">
        <v>63</v>
      </c>
      <c r="F84" s="148">
        <v>128</v>
      </c>
      <c r="G84" s="148">
        <v>237</v>
      </c>
      <c r="H84" s="148">
        <v>252</v>
      </c>
      <c r="I84" s="148">
        <v>232</v>
      </c>
      <c r="J84" s="149">
        <v>266</v>
      </c>
      <c r="K84" s="117">
        <v>1178</v>
      </c>
    </row>
    <row r="85" spans="2:11" ht="15" customHeight="1">
      <c r="B85" s="473"/>
      <c r="C85" s="476"/>
      <c r="D85" s="150" t="s">
        <v>1374</v>
      </c>
      <c r="E85" s="151">
        <v>21.5753</v>
      </c>
      <c r="F85" s="152">
        <v>25.7545</v>
      </c>
      <c r="G85" s="152">
        <v>31.7269</v>
      </c>
      <c r="H85" s="152">
        <v>44.8399</v>
      </c>
      <c r="I85" s="152">
        <v>56.1743</v>
      </c>
      <c r="J85" s="153">
        <v>50.3788</v>
      </c>
      <c r="K85" s="154">
        <v>38.76</v>
      </c>
    </row>
    <row r="86" spans="2:11" ht="15" customHeight="1">
      <c r="B86" s="471">
        <v>26</v>
      </c>
      <c r="C86" s="474" t="s">
        <v>926</v>
      </c>
      <c r="D86" s="111" t="s">
        <v>671</v>
      </c>
      <c r="E86" s="145">
        <v>296</v>
      </c>
      <c r="F86" s="146">
        <v>267</v>
      </c>
      <c r="G86" s="146">
        <v>595</v>
      </c>
      <c r="H86" s="146">
        <v>603</v>
      </c>
      <c r="I86" s="146">
        <v>606</v>
      </c>
      <c r="J86" s="144">
        <v>1421</v>
      </c>
      <c r="K86" s="116">
        <v>3788</v>
      </c>
    </row>
    <row r="87" spans="2:11" ht="15" customHeight="1">
      <c r="B87" s="472"/>
      <c r="C87" s="475"/>
      <c r="D87" s="84" t="s">
        <v>872</v>
      </c>
      <c r="E87" s="147">
        <v>82</v>
      </c>
      <c r="F87" s="148">
        <v>82</v>
      </c>
      <c r="G87" s="148">
        <v>242</v>
      </c>
      <c r="H87" s="148">
        <v>270</v>
      </c>
      <c r="I87" s="148">
        <v>325</v>
      </c>
      <c r="J87" s="149">
        <v>749</v>
      </c>
      <c r="K87" s="117">
        <v>1750</v>
      </c>
    </row>
    <row r="88" spans="2:11" ht="15" customHeight="1">
      <c r="B88" s="473"/>
      <c r="C88" s="476"/>
      <c r="D88" s="150" t="s">
        <v>1374</v>
      </c>
      <c r="E88" s="151">
        <v>27.7027</v>
      </c>
      <c r="F88" s="152">
        <v>30.7116</v>
      </c>
      <c r="G88" s="152">
        <v>40.6723</v>
      </c>
      <c r="H88" s="152">
        <v>44.7761</v>
      </c>
      <c r="I88" s="152">
        <v>53.6304</v>
      </c>
      <c r="J88" s="153">
        <v>52.7094</v>
      </c>
      <c r="K88" s="154">
        <v>46.2</v>
      </c>
    </row>
    <row r="89" spans="2:11" ht="15" customHeight="1">
      <c r="B89" s="471">
        <v>27</v>
      </c>
      <c r="C89" s="490" t="s">
        <v>927</v>
      </c>
      <c r="D89" s="111" t="s">
        <v>671</v>
      </c>
      <c r="E89" s="145">
        <v>24</v>
      </c>
      <c r="F89" s="146">
        <v>30</v>
      </c>
      <c r="G89" s="146">
        <v>59</v>
      </c>
      <c r="H89" s="146">
        <v>38</v>
      </c>
      <c r="I89" s="146">
        <v>58</v>
      </c>
      <c r="J89" s="144">
        <v>131</v>
      </c>
      <c r="K89" s="116">
        <v>340</v>
      </c>
    </row>
    <row r="90" spans="2:11" ht="15" customHeight="1">
      <c r="B90" s="472"/>
      <c r="C90" s="491"/>
      <c r="D90" s="84" t="s">
        <v>872</v>
      </c>
      <c r="E90" s="147">
        <v>12</v>
      </c>
      <c r="F90" s="148">
        <v>10</v>
      </c>
      <c r="G90" s="148">
        <v>30</v>
      </c>
      <c r="H90" s="148">
        <v>25</v>
      </c>
      <c r="I90" s="148">
        <v>40</v>
      </c>
      <c r="J90" s="149">
        <v>69</v>
      </c>
      <c r="K90" s="117">
        <v>186</v>
      </c>
    </row>
    <row r="91" spans="2:11" ht="15" customHeight="1">
      <c r="B91" s="473"/>
      <c r="C91" s="492"/>
      <c r="D91" s="150" t="s">
        <v>1374</v>
      </c>
      <c r="E91" s="151">
        <v>50</v>
      </c>
      <c r="F91" s="152">
        <v>33.3333</v>
      </c>
      <c r="G91" s="152">
        <v>50.8475</v>
      </c>
      <c r="H91" s="152">
        <v>65.7895</v>
      </c>
      <c r="I91" s="152">
        <v>68.9655</v>
      </c>
      <c r="J91" s="153">
        <v>52.6718</v>
      </c>
      <c r="K91" s="154">
        <v>54.71</v>
      </c>
    </row>
    <row r="92" spans="2:11" ht="15" customHeight="1">
      <c r="B92" s="471">
        <v>28</v>
      </c>
      <c r="C92" s="474" t="s">
        <v>928</v>
      </c>
      <c r="D92" s="111" t="s">
        <v>671</v>
      </c>
      <c r="E92" s="145">
        <v>715</v>
      </c>
      <c r="F92" s="146">
        <v>1025</v>
      </c>
      <c r="G92" s="146">
        <v>1057</v>
      </c>
      <c r="H92" s="146">
        <v>751</v>
      </c>
      <c r="I92" s="146">
        <v>697</v>
      </c>
      <c r="J92" s="144">
        <v>1091</v>
      </c>
      <c r="K92" s="116">
        <v>5336</v>
      </c>
    </row>
    <row r="93" spans="2:11" ht="15" customHeight="1">
      <c r="B93" s="472"/>
      <c r="C93" s="475"/>
      <c r="D93" s="84" t="s">
        <v>872</v>
      </c>
      <c r="E93" s="147">
        <v>187</v>
      </c>
      <c r="F93" s="148">
        <v>341</v>
      </c>
      <c r="G93" s="148">
        <v>417</v>
      </c>
      <c r="H93" s="148">
        <v>394</v>
      </c>
      <c r="I93" s="148">
        <v>421</v>
      </c>
      <c r="J93" s="149">
        <v>635</v>
      </c>
      <c r="K93" s="117">
        <v>2395</v>
      </c>
    </row>
    <row r="94" spans="2:11" ht="15" customHeight="1">
      <c r="B94" s="473"/>
      <c r="C94" s="476"/>
      <c r="D94" s="150" t="s">
        <v>1374</v>
      </c>
      <c r="E94" s="151">
        <v>26.1538</v>
      </c>
      <c r="F94" s="152">
        <v>33.2683</v>
      </c>
      <c r="G94" s="152">
        <v>39.4513</v>
      </c>
      <c r="H94" s="152">
        <v>52.4634</v>
      </c>
      <c r="I94" s="152">
        <v>60.4017</v>
      </c>
      <c r="J94" s="153">
        <v>58.2035</v>
      </c>
      <c r="K94" s="154">
        <v>44.88</v>
      </c>
    </row>
    <row r="95" spans="2:11" ht="15" customHeight="1">
      <c r="B95" s="471">
        <v>29</v>
      </c>
      <c r="C95" s="474" t="s">
        <v>929</v>
      </c>
      <c r="D95" s="111" t="s">
        <v>671</v>
      </c>
      <c r="E95" s="145">
        <v>551</v>
      </c>
      <c r="F95" s="146">
        <v>898</v>
      </c>
      <c r="G95" s="146">
        <v>922</v>
      </c>
      <c r="H95" s="146">
        <v>590</v>
      </c>
      <c r="I95" s="146">
        <v>660</v>
      </c>
      <c r="J95" s="144">
        <v>842</v>
      </c>
      <c r="K95" s="116">
        <v>4463</v>
      </c>
    </row>
    <row r="96" spans="2:11" ht="15" customHeight="1">
      <c r="B96" s="472"/>
      <c r="C96" s="475"/>
      <c r="D96" s="84" t="s">
        <v>872</v>
      </c>
      <c r="E96" s="147">
        <v>146</v>
      </c>
      <c r="F96" s="148">
        <v>259</v>
      </c>
      <c r="G96" s="148">
        <v>332</v>
      </c>
      <c r="H96" s="148">
        <v>274</v>
      </c>
      <c r="I96" s="148">
        <v>372</v>
      </c>
      <c r="J96" s="149">
        <v>459</v>
      </c>
      <c r="K96" s="117">
        <v>1842</v>
      </c>
    </row>
    <row r="97" spans="2:11" ht="15" customHeight="1">
      <c r="B97" s="473"/>
      <c r="C97" s="476"/>
      <c r="D97" s="150" t="s">
        <v>1374</v>
      </c>
      <c r="E97" s="151">
        <v>26.4973</v>
      </c>
      <c r="F97" s="152">
        <v>28.8419</v>
      </c>
      <c r="G97" s="152">
        <v>36.0087</v>
      </c>
      <c r="H97" s="152">
        <v>46.4407</v>
      </c>
      <c r="I97" s="152">
        <v>56.3636</v>
      </c>
      <c r="J97" s="153">
        <v>54.5131</v>
      </c>
      <c r="K97" s="154">
        <v>41.27</v>
      </c>
    </row>
    <row r="98" spans="2:11" ht="15" customHeight="1">
      <c r="B98" s="471">
        <v>30</v>
      </c>
      <c r="C98" s="474" t="s">
        <v>930</v>
      </c>
      <c r="D98" s="111" t="s">
        <v>671</v>
      </c>
      <c r="E98" s="145">
        <v>472</v>
      </c>
      <c r="F98" s="146">
        <v>822</v>
      </c>
      <c r="G98" s="146">
        <v>809</v>
      </c>
      <c r="H98" s="146">
        <v>545</v>
      </c>
      <c r="I98" s="146">
        <v>491</v>
      </c>
      <c r="J98" s="144">
        <v>663</v>
      </c>
      <c r="K98" s="116">
        <v>3802</v>
      </c>
    </row>
    <row r="99" spans="2:11" ht="15" customHeight="1">
      <c r="B99" s="472"/>
      <c r="C99" s="475"/>
      <c r="D99" s="84" t="s">
        <v>872</v>
      </c>
      <c r="E99" s="147">
        <v>122</v>
      </c>
      <c r="F99" s="148">
        <v>251</v>
      </c>
      <c r="G99" s="148">
        <v>285</v>
      </c>
      <c r="H99" s="148">
        <v>267</v>
      </c>
      <c r="I99" s="148">
        <v>287</v>
      </c>
      <c r="J99" s="149">
        <v>354</v>
      </c>
      <c r="K99" s="117">
        <v>1566</v>
      </c>
    </row>
    <row r="100" spans="2:11" ht="15" customHeight="1">
      <c r="B100" s="473"/>
      <c r="C100" s="476"/>
      <c r="D100" s="150" t="s">
        <v>1374</v>
      </c>
      <c r="E100" s="151">
        <v>25.8475</v>
      </c>
      <c r="F100" s="152">
        <v>30.5353</v>
      </c>
      <c r="G100" s="152">
        <v>35.2287</v>
      </c>
      <c r="H100" s="152">
        <v>48.9908</v>
      </c>
      <c r="I100" s="152">
        <v>58.4521</v>
      </c>
      <c r="J100" s="153">
        <v>53.3937</v>
      </c>
      <c r="K100" s="154">
        <v>41.19</v>
      </c>
    </row>
    <row r="101" spans="2:11" ht="15" customHeight="1">
      <c r="B101" s="471">
        <v>31</v>
      </c>
      <c r="C101" s="474" t="s">
        <v>1954</v>
      </c>
      <c r="D101" s="111" t="s">
        <v>671</v>
      </c>
      <c r="E101" s="145">
        <v>800</v>
      </c>
      <c r="F101" s="146">
        <v>1079</v>
      </c>
      <c r="G101" s="146">
        <v>1582</v>
      </c>
      <c r="H101" s="146">
        <v>1160</v>
      </c>
      <c r="I101" s="146">
        <v>945</v>
      </c>
      <c r="J101" s="144">
        <v>1394</v>
      </c>
      <c r="K101" s="116">
        <v>6960</v>
      </c>
    </row>
    <row r="102" spans="2:11" ht="15" customHeight="1">
      <c r="B102" s="472"/>
      <c r="C102" s="475"/>
      <c r="D102" s="84" t="s">
        <v>872</v>
      </c>
      <c r="E102" s="147">
        <v>222</v>
      </c>
      <c r="F102" s="148">
        <v>286</v>
      </c>
      <c r="G102" s="148">
        <v>605</v>
      </c>
      <c r="H102" s="148">
        <v>559</v>
      </c>
      <c r="I102" s="148">
        <v>538</v>
      </c>
      <c r="J102" s="149">
        <v>717</v>
      </c>
      <c r="K102" s="117">
        <v>2927</v>
      </c>
    </row>
    <row r="103" spans="2:11" ht="15" customHeight="1">
      <c r="B103" s="473"/>
      <c r="C103" s="476"/>
      <c r="D103" s="150" t="s">
        <v>1374</v>
      </c>
      <c r="E103" s="151">
        <v>27.75</v>
      </c>
      <c r="F103" s="152">
        <v>26.506</v>
      </c>
      <c r="G103" s="152">
        <v>38.2427</v>
      </c>
      <c r="H103" s="152">
        <v>48.1897</v>
      </c>
      <c r="I103" s="152">
        <v>56.9312</v>
      </c>
      <c r="J103" s="153">
        <v>51.4347</v>
      </c>
      <c r="K103" s="154">
        <v>42.05</v>
      </c>
    </row>
    <row r="104" spans="2:11" ht="15" customHeight="1">
      <c r="B104" s="471">
        <v>32</v>
      </c>
      <c r="C104" s="474" t="s">
        <v>932</v>
      </c>
      <c r="D104" s="111" t="s">
        <v>671</v>
      </c>
      <c r="E104" s="145">
        <v>339</v>
      </c>
      <c r="F104" s="146">
        <v>471</v>
      </c>
      <c r="G104" s="146">
        <v>583</v>
      </c>
      <c r="H104" s="146">
        <v>479</v>
      </c>
      <c r="I104" s="146">
        <v>426</v>
      </c>
      <c r="J104" s="144">
        <v>609</v>
      </c>
      <c r="K104" s="116">
        <v>2907</v>
      </c>
    </row>
    <row r="105" spans="2:11" ht="15" customHeight="1">
      <c r="B105" s="472"/>
      <c r="C105" s="475"/>
      <c r="D105" s="84" t="s">
        <v>872</v>
      </c>
      <c r="E105" s="147">
        <v>90</v>
      </c>
      <c r="F105" s="148">
        <v>132</v>
      </c>
      <c r="G105" s="148">
        <v>230</v>
      </c>
      <c r="H105" s="148">
        <v>244</v>
      </c>
      <c r="I105" s="148">
        <v>247</v>
      </c>
      <c r="J105" s="149">
        <v>326</v>
      </c>
      <c r="K105" s="117">
        <v>1269</v>
      </c>
    </row>
    <row r="106" spans="2:11" ht="15" customHeight="1">
      <c r="B106" s="473"/>
      <c r="C106" s="476"/>
      <c r="D106" s="150" t="s">
        <v>1374</v>
      </c>
      <c r="E106" s="151">
        <v>26.5487</v>
      </c>
      <c r="F106" s="152">
        <v>28.0255</v>
      </c>
      <c r="G106" s="152">
        <v>39.4511</v>
      </c>
      <c r="H106" s="152">
        <v>50.9395</v>
      </c>
      <c r="I106" s="152">
        <v>57.9812</v>
      </c>
      <c r="J106" s="153">
        <v>53.5304</v>
      </c>
      <c r="K106" s="154">
        <v>43.65</v>
      </c>
    </row>
    <row r="107" spans="2:11" ht="15" customHeight="1">
      <c r="B107" s="471">
        <v>33</v>
      </c>
      <c r="C107" s="474" t="s">
        <v>933</v>
      </c>
      <c r="D107" s="111" t="s">
        <v>671</v>
      </c>
      <c r="E107" s="145">
        <v>265</v>
      </c>
      <c r="F107" s="146">
        <v>416</v>
      </c>
      <c r="G107" s="146">
        <v>684</v>
      </c>
      <c r="H107" s="146">
        <v>462</v>
      </c>
      <c r="I107" s="146">
        <v>594</v>
      </c>
      <c r="J107" s="144">
        <v>1002</v>
      </c>
      <c r="K107" s="116">
        <v>3423</v>
      </c>
    </row>
    <row r="108" spans="2:11" ht="15" customHeight="1">
      <c r="B108" s="472"/>
      <c r="C108" s="475"/>
      <c r="D108" s="84" t="s">
        <v>872</v>
      </c>
      <c r="E108" s="147">
        <v>66</v>
      </c>
      <c r="F108" s="148">
        <v>116</v>
      </c>
      <c r="G108" s="148">
        <v>239</v>
      </c>
      <c r="H108" s="148">
        <v>204</v>
      </c>
      <c r="I108" s="148">
        <v>309</v>
      </c>
      <c r="J108" s="149">
        <v>544</v>
      </c>
      <c r="K108" s="117">
        <v>1478</v>
      </c>
    </row>
    <row r="109" spans="2:11" ht="15" customHeight="1">
      <c r="B109" s="473"/>
      <c r="C109" s="476"/>
      <c r="D109" s="150" t="s">
        <v>1374</v>
      </c>
      <c r="E109" s="151">
        <v>24.9057</v>
      </c>
      <c r="F109" s="152">
        <v>27.8846</v>
      </c>
      <c r="G109" s="152">
        <v>34.9415</v>
      </c>
      <c r="H109" s="152">
        <v>44.1558</v>
      </c>
      <c r="I109" s="152">
        <v>52.0202</v>
      </c>
      <c r="J109" s="153">
        <v>54.2914</v>
      </c>
      <c r="K109" s="154">
        <v>43.18</v>
      </c>
    </row>
    <row r="110" spans="2:11" ht="15" customHeight="1">
      <c r="B110" s="471">
        <v>34</v>
      </c>
      <c r="C110" s="474" t="s">
        <v>934</v>
      </c>
      <c r="D110" s="111" t="s">
        <v>671</v>
      </c>
      <c r="E110" s="145">
        <v>974</v>
      </c>
      <c r="F110" s="146">
        <v>1589</v>
      </c>
      <c r="G110" s="146">
        <v>1641</v>
      </c>
      <c r="H110" s="146">
        <v>1209</v>
      </c>
      <c r="I110" s="146">
        <v>1196</v>
      </c>
      <c r="J110" s="144">
        <v>1466</v>
      </c>
      <c r="K110" s="116">
        <v>8075</v>
      </c>
    </row>
    <row r="111" spans="2:11" ht="15" customHeight="1">
      <c r="B111" s="472"/>
      <c r="C111" s="475"/>
      <c r="D111" s="84" t="s">
        <v>872</v>
      </c>
      <c r="E111" s="147">
        <v>238</v>
      </c>
      <c r="F111" s="148">
        <v>461</v>
      </c>
      <c r="G111" s="148">
        <v>599</v>
      </c>
      <c r="H111" s="148">
        <v>538</v>
      </c>
      <c r="I111" s="148">
        <v>694</v>
      </c>
      <c r="J111" s="149">
        <v>807</v>
      </c>
      <c r="K111" s="117">
        <v>3337</v>
      </c>
    </row>
    <row r="112" spans="2:11" ht="15" customHeight="1">
      <c r="B112" s="473"/>
      <c r="C112" s="476"/>
      <c r="D112" s="150" t="s">
        <v>1374</v>
      </c>
      <c r="E112" s="151">
        <v>24.4353</v>
      </c>
      <c r="F112" s="152">
        <v>29.012</v>
      </c>
      <c r="G112" s="152">
        <v>36.5021</v>
      </c>
      <c r="H112" s="152">
        <v>44.4996</v>
      </c>
      <c r="I112" s="152">
        <v>58.0268</v>
      </c>
      <c r="J112" s="153">
        <v>55.0477</v>
      </c>
      <c r="K112" s="154">
        <v>41.33</v>
      </c>
    </row>
    <row r="113" spans="2:11" ht="15" customHeight="1">
      <c r="B113" s="471">
        <v>35</v>
      </c>
      <c r="C113" s="474" t="s">
        <v>935</v>
      </c>
      <c r="D113" s="111" t="s">
        <v>671</v>
      </c>
      <c r="E113" s="145">
        <v>566</v>
      </c>
      <c r="F113" s="146">
        <v>819</v>
      </c>
      <c r="G113" s="146">
        <v>1054</v>
      </c>
      <c r="H113" s="146">
        <v>793</v>
      </c>
      <c r="I113" s="146">
        <v>783</v>
      </c>
      <c r="J113" s="144">
        <v>969</v>
      </c>
      <c r="K113" s="116">
        <v>4984</v>
      </c>
    </row>
    <row r="114" spans="2:11" ht="15" customHeight="1">
      <c r="B114" s="472"/>
      <c r="C114" s="475"/>
      <c r="D114" s="84" t="s">
        <v>872</v>
      </c>
      <c r="E114" s="147">
        <v>144</v>
      </c>
      <c r="F114" s="148">
        <v>244</v>
      </c>
      <c r="G114" s="148">
        <v>359</v>
      </c>
      <c r="H114" s="148">
        <v>350</v>
      </c>
      <c r="I114" s="148">
        <v>433</v>
      </c>
      <c r="J114" s="149">
        <v>484</v>
      </c>
      <c r="K114" s="117">
        <v>2014</v>
      </c>
    </row>
    <row r="115" spans="2:11" ht="15" customHeight="1">
      <c r="B115" s="473"/>
      <c r="C115" s="476"/>
      <c r="D115" s="150" t="s">
        <v>1374</v>
      </c>
      <c r="E115" s="151">
        <v>25.4417</v>
      </c>
      <c r="F115" s="152">
        <v>29.7924</v>
      </c>
      <c r="G115" s="152">
        <v>34.0607</v>
      </c>
      <c r="H115" s="152">
        <v>44.1362</v>
      </c>
      <c r="I115" s="152">
        <v>55.3001</v>
      </c>
      <c r="J115" s="153">
        <v>49.9484</v>
      </c>
      <c r="K115" s="154">
        <v>40.41</v>
      </c>
    </row>
    <row r="116" spans="2:11" ht="15" customHeight="1">
      <c r="B116" s="471">
        <v>36</v>
      </c>
      <c r="C116" s="474" t="s">
        <v>936</v>
      </c>
      <c r="D116" s="111" t="s">
        <v>671</v>
      </c>
      <c r="E116" s="145">
        <v>733</v>
      </c>
      <c r="F116" s="146">
        <v>1358</v>
      </c>
      <c r="G116" s="146">
        <v>1321</v>
      </c>
      <c r="H116" s="146">
        <v>930</v>
      </c>
      <c r="I116" s="146">
        <v>868</v>
      </c>
      <c r="J116" s="144">
        <v>1063</v>
      </c>
      <c r="K116" s="116">
        <v>6273</v>
      </c>
    </row>
    <row r="117" spans="2:11" ht="15" customHeight="1">
      <c r="B117" s="472"/>
      <c r="C117" s="475"/>
      <c r="D117" s="84" t="s">
        <v>872</v>
      </c>
      <c r="E117" s="147">
        <v>152</v>
      </c>
      <c r="F117" s="148">
        <v>390</v>
      </c>
      <c r="G117" s="148">
        <v>470</v>
      </c>
      <c r="H117" s="148">
        <v>404</v>
      </c>
      <c r="I117" s="148">
        <v>412</v>
      </c>
      <c r="J117" s="149">
        <v>568</v>
      </c>
      <c r="K117" s="117">
        <v>2396</v>
      </c>
    </row>
    <row r="118" spans="2:11" ht="15" customHeight="1">
      <c r="B118" s="473"/>
      <c r="C118" s="476"/>
      <c r="D118" s="150" t="s">
        <v>1374</v>
      </c>
      <c r="E118" s="151">
        <v>20.7367</v>
      </c>
      <c r="F118" s="152">
        <v>28.7187</v>
      </c>
      <c r="G118" s="152">
        <v>35.5791</v>
      </c>
      <c r="H118" s="152">
        <v>43.4409</v>
      </c>
      <c r="I118" s="152">
        <v>47.4654</v>
      </c>
      <c r="J118" s="153">
        <v>53.4337</v>
      </c>
      <c r="K118" s="154">
        <v>38.2</v>
      </c>
    </row>
    <row r="119" spans="2:11" ht="15" customHeight="1">
      <c r="B119" s="471">
        <v>37</v>
      </c>
      <c r="C119" s="474" t="s">
        <v>937</v>
      </c>
      <c r="D119" s="111" t="s">
        <v>671</v>
      </c>
      <c r="E119" s="145">
        <v>634</v>
      </c>
      <c r="F119" s="146">
        <v>770</v>
      </c>
      <c r="G119" s="146">
        <v>1143</v>
      </c>
      <c r="H119" s="146">
        <v>695</v>
      </c>
      <c r="I119" s="146">
        <v>595</v>
      </c>
      <c r="J119" s="144">
        <v>646</v>
      </c>
      <c r="K119" s="116">
        <v>4483</v>
      </c>
    </row>
    <row r="120" spans="2:11" ht="15" customHeight="1">
      <c r="B120" s="472"/>
      <c r="C120" s="475"/>
      <c r="D120" s="84" t="s">
        <v>872</v>
      </c>
      <c r="E120" s="147">
        <v>104</v>
      </c>
      <c r="F120" s="148">
        <v>198</v>
      </c>
      <c r="G120" s="148">
        <v>321</v>
      </c>
      <c r="H120" s="148">
        <v>252</v>
      </c>
      <c r="I120" s="148">
        <v>310</v>
      </c>
      <c r="J120" s="149">
        <v>288</v>
      </c>
      <c r="K120" s="117">
        <v>1473</v>
      </c>
    </row>
    <row r="121" spans="2:11" ht="15" customHeight="1">
      <c r="B121" s="473"/>
      <c r="C121" s="476"/>
      <c r="D121" s="150" t="s">
        <v>1374</v>
      </c>
      <c r="E121" s="151">
        <v>16.4038</v>
      </c>
      <c r="F121" s="152">
        <v>25.7143</v>
      </c>
      <c r="G121" s="152">
        <v>28.084</v>
      </c>
      <c r="H121" s="152">
        <v>36.259</v>
      </c>
      <c r="I121" s="152">
        <v>52.1008</v>
      </c>
      <c r="J121" s="153">
        <v>44.582</v>
      </c>
      <c r="K121" s="154">
        <v>32.86</v>
      </c>
    </row>
    <row r="122" spans="2:11" ht="15" customHeight="1">
      <c r="B122" s="471">
        <v>38</v>
      </c>
      <c r="C122" s="474" t="s">
        <v>1601</v>
      </c>
      <c r="D122" s="111" t="s">
        <v>671</v>
      </c>
      <c r="E122" s="145">
        <v>766</v>
      </c>
      <c r="F122" s="146">
        <v>1072</v>
      </c>
      <c r="G122" s="146">
        <v>1216</v>
      </c>
      <c r="H122" s="146">
        <v>916</v>
      </c>
      <c r="I122" s="146">
        <v>1301</v>
      </c>
      <c r="J122" s="144">
        <v>1412</v>
      </c>
      <c r="K122" s="116">
        <v>6683</v>
      </c>
    </row>
    <row r="123" spans="2:11" ht="15" customHeight="1">
      <c r="B123" s="472"/>
      <c r="C123" s="475"/>
      <c r="D123" s="84" t="s">
        <v>872</v>
      </c>
      <c r="E123" s="147">
        <v>149</v>
      </c>
      <c r="F123" s="148">
        <v>298</v>
      </c>
      <c r="G123" s="148">
        <v>365</v>
      </c>
      <c r="H123" s="148">
        <v>340</v>
      </c>
      <c r="I123" s="148">
        <v>652</v>
      </c>
      <c r="J123" s="149">
        <v>723</v>
      </c>
      <c r="K123" s="117">
        <v>2527</v>
      </c>
    </row>
    <row r="124" spans="2:11" ht="15" customHeight="1">
      <c r="B124" s="473"/>
      <c r="C124" s="476"/>
      <c r="D124" s="150" t="s">
        <v>1374</v>
      </c>
      <c r="E124" s="151">
        <v>19.4517</v>
      </c>
      <c r="F124" s="152">
        <v>27.7985</v>
      </c>
      <c r="G124" s="152">
        <v>30.0164</v>
      </c>
      <c r="H124" s="152">
        <v>37.1179</v>
      </c>
      <c r="I124" s="152">
        <v>50.1153</v>
      </c>
      <c r="J124" s="153">
        <v>51.204</v>
      </c>
      <c r="K124" s="154">
        <v>37.81</v>
      </c>
    </row>
    <row r="125" spans="2:11" ht="15" customHeight="1">
      <c r="B125" s="471">
        <v>39</v>
      </c>
      <c r="C125" s="474" t="s">
        <v>1602</v>
      </c>
      <c r="D125" s="111" t="s">
        <v>671</v>
      </c>
      <c r="E125" s="145">
        <v>587</v>
      </c>
      <c r="F125" s="146">
        <v>746</v>
      </c>
      <c r="G125" s="146">
        <v>846</v>
      </c>
      <c r="H125" s="146">
        <v>736</v>
      </c>
      <c r="I125" s="146">
        <v>1280</v>
      </c>
      <c r="J125" s="144">
        <v>1039</v>
      </c>
      <c r="K125" s="116">
        <v>5234</v>
      </c>
    </row>
    <row r="126" spans="2:11" ht="15" customHeight="1">
      <c r="B126" s="472"/>
      <c r="C126" s="475"/>
      <c r="D126" s="84" t="s">
        <v>872</v>
      </c>
      <c r="E126" s="147">
        <v>136</v>
      </c>
      <c r="F126" s="148">
        <v>221</v>
      </c>
      <c r="G126" s="148">
        <v>271</v>
      </c>
      <c r="H126" s="148">
        <v>305</v>
      </c>
      <c r="I126" s="148">
        <v>707</v>
      </c>
      <c r="J126" s="149">
        <v>567</v>
      </c>
      <c r="K126" s="117">
        <v>2207</v>
      </c>
    </row>
    <row r="127" spans="2:11" ht="15" customHeight="1">
      <c r="B127" s="473"/>
      <c r="C127" s="476"/>
      <c r="D127" s="150" t="s">
        <v>1374</v>
      </c>
      <c r="E127" s="151">
        <v>23.1687</v>
      </c>
      <c r="F127" s="152">
        <v>29.6247</v>
      </c>
      <c r="G127" s="152">
        <v>32.0331</v>
      </c>
      <c r="H127" s="152">
        <v>41.4402</v>
      </c>
      <c r="I127" s="152">
        <v>55.2344</v>
      </c>
      <c r="J127" s="153">
        <v>54.5717</v>
      </c>
      <c r="K127" s="154">
        <v>42.17</v>
      </c>
    </row>
    <row r="128" ht="15" customHeight="1">
      <c r="B128" s="123"/>
    </row>
    <row r="129" ht="15" customHeight="1">
      <c r="B129" s="123"/>
    </row>
    <row r="130" spans="2:11" ht="15" customHeight="1">
      <c r="B130" s="482" t="s">
        <v>1088</v>
      </c>
      <c r="C130" s="407" t="s">
        <v>737</v>
      </c>
      <c r="D130" s="407" t="s">
        <v>1115</v>
      </c>
      <c r="E130" s="480" t="s">
        <v>1089</v>
      </c>
      <c r="F130" s="464" t="s">
        <v>1090</v>
      </c>
      <c r="G130" s="464" t="s">
        <v>1091</v>
      </c>
      <c r="H130" s="464" t="s">
        <v>1092</v>
      </c>
      <c r="I130" s="464" t="s">
        <v>503</v>
      </c>
      <c r="J130" s="477" t="s">
        <v>670</v>
      </c>
      <c r="K130" s="407" t="s">
        <v>42</v>
      </c>
    </row>
    <row r="131" spans="2:11" ht="15" customHeight="1">
      <c r="B131" s="483"/>
      <c r="C131" s="408"/>
      <c r="D131" s="479"/>
      <c r="E131" s="481"/>
      <c r="F131" s="465"/>
      <c r="G131" s="465"/>
      <c r="H131" s="465"/>
      <c r="I131" s="465"/>
      <c r="J131" s="478"/>
      <c r="K131" s="408"/>
    </row>
    <row r="132" spans="2:11" ht="15" customHeight="1">
      <c r="B132" s="471">
        <v>40</v>
      </c>
      <c r="C132" s="484" t="s">
        <v>1603</v>
      </c>
      <c r="D132" s="111" t="s">
        <v>671</v>
      </c>
      <c r="E132" s="145">
        <v>461</v>
      </c>
      <c r="F132" s="146">
        <v>894</v>
      </c>
      <c r="G132" s="146">
        <v>993</v>
      </c>
      <c r="H132" s="146">
        <v>559</v>
      </c>
      <c r="I132" s="146">
        <v>797</v>
      </c>
      <c r="J132" s="144">
        <v>974</v>
      </c>
      <c r="K132" s="116">
        <v>4678</v>
      </c>
    </row>
    <row r="133" spans="2:11" ht="15" customHeight="1">
      <c r="B133" s="472"/>
      <c r="C133" s="485"/>
      <c r="D133" s="84" t="s">
        <v>872</v>
      </c>
      <c r="E133" s="147">
        <v>99</v>
      </c>
      <c r="F133" s="148">
        <v>223</v>
      </c>
      <c r="G133" s="148">
        <v>295</v>
      </c>
      <c r="H133" s="148">
        <v>246</v>
      </c>
      <c r="I133" s="148">
        <v>428</v>
      </c>
      <c r="J133" s="149">
        <v>532</v>
      </c>
      <c r="K133" s="117">
        <v>1823</v>
      </c>
    </row>
    <row r="134" spans="2:11" ht="15" customHeight="1">
      <c r="B134" s="473"/>
      <c r="C134" s="486"/>
      <c r="D134" s="150" t="s">
        <v>1374</v>
      </c>
      <c r="E134" s="151">
        <v>21.4751</v>
      </c>
      <c r="F134" s="152">
        <v>24.9441</v>
      </c>
      <c r="G134" s="152">
        <v>29.708</v>
      </c>
      <c r="H134" s="152">
        <v>44.0072</v>
      </c>
      <c r="I134" s="152">
        <v>53.7014</v>
      </c>
      <c r="J134" s="153">
        <v>54.6201</v>
      </c>
      <c r="K134" s="154">
        <v>38.97</v>
      </c>
    </row>
    <row r="135" spans="2:11" ht="15" customHeight="1">
      <c r="B135" s="471">
        <v>41</v>
      </c>
      <c r="C135" s="474" t="s">
        <v>1604</v>
      </c>
      <c r="D135" s="111" t="s">
        <v>671</v>
      </c>
      <c r="E135" s="145">
        <v>337</v>
      </c>
      <c r="F135" s="146">
        <v>414</v>
      </c>
      <c r="G135" s="146">
        <v>610</v>
      </c>
      <c r="H135" s="146">
        <v>473</v>
      </c>
      <c r="I135" s="146">
        <v>700</v>
      </c>
      <c r="J135" s="144">
        <v>1192</v>
      </c>
      <c r="K135" s="116">
        <v>3726</v>
      </c>
    </row>
    <row r="136" spans="2:11" ht="15" customHeight="1">
      <c r="B136" s="472"/>
      <c r="C136" s="475"/>
      <c r="D136" s="84" t="s">
        <v>872</v>
      </c>
      <c r="E136" s="147">
        <v>90</v>
      </c>
      <c r="F136" s="148">
        <v>123</v>
      </c>
      <c r="G136" s="148">
        <v>194</v>
      </c>
      <c r="H136" s="148">
        <v>188</v>
      </c>
      <c r="I136" s="148">
        <v>350</v>
      </c>
      <c r="J136" s="149">
        <v>612</v>
      </c>
      <c r="K136" s="117">
        <v>1557</v>
      </c>
    </row>
    <row r="137" spans="2:11" ht="15" customHeight="1">
      <c r="B137" s="473"/>
      <c r="C137" s="476"/>
      <c r="D137" s="150" t="s">
        <v>1374</v>
      </c>
      <c r="E137" s="151">
        <v>26.7062</v>
      </c>
      <c r="F137" s="152">
        <v>29.7101</v>
      </c>
      <c r="G137" s="152">
        <v>31.8033</v>
      </c>
      <c r="H137" s="152">
        <v>39.7463</v>
      </c>
      <c r="I137" s="152">
        <v>50</v>
      </c>
      <c r="J137" s="153">
        <v>51.3423</v>
      </c>
      <c r="K137" s="154">
        <v>41.79</v>
      </c>
    </row>
    <row r="138" spans="2:11" ht="15" customHeight="1">
      <c r="B138" s="471">
        <v>42</v>
      </c>
      <c r="C138" s="474" t="s">
        <v>1605</v>
      </c>
      <c r="D138" s="111" t="s">
        <v>671</v>
      </c>
      <c r="E138" s="145">
        <v>898</v>
      </c>
      <c r="F138" s="146">
        <v>1072</v>
      </c>
      <c r="G138" s="146">
        <v>1298</v>
      </c>
      <c r="H138" s="146">
        <v>811</v>
      </c>
      <c r="I138" s="146">
        <v>751</v>
      </c>
      <c r="J138" s="144">
        <v>1011</v>
      </c>
      <c r="K138" s="116">
        <v>5841</v>
      </c>
    </row>
    <row r="139" spans="2:11" ht="15" customHeight="1">
      <c r="B139" s="472"/>
      <c r="C139" s="475"/>
      <c r="D139" s="84" t="s">
        <v>872</v>
      </c>
      <c r="E139" s="147">
        <v>202</v>
      </c>
      <c r="F139" s="148">
        <v>316</v>
      </c>
      <c r="G139" s="148">
        <v>495</v>
      </c>
      <c r="H139" s="148">
        <v>349</v>
      </c>
      <c r="I139" s="148">
        <v>374</v>
      </c>
      <c r="J139" s="149">
        <v>514</v>
      </c>
      <c r="K139" s="117">
        <v>2250</v>
      </c>
    </row>
    <row r="140" spans="2:11" ht="15" customHeight="1">
      <c r="B140" s="473"/>
      <c r="C140" s="476"/>
      <c r="D140" s="150" t="s">
        <v>1374</v>
      </c>
      <c r="E140" s="151">
        <v>22.4944</v>
      </c>
      <c r="F140" s="152">
        <v>29.4776</v>
      </c>
      <c r="G140" s="152">
        <v>38.1356</v>
      </c>
      <c r="H140" s="152">
        <v>43.0333</v>
      </c>
      <c r="I140" s="152">
        <v>49.8003</v>
      </c>
      <c r="J140" s="153">
        <v>50.8408</v>
      </c>
      <c r="K140" s="154">
        <v>38.52</v>
      </c>
    </row>
    <row r="141" spans="2:11" ht="15" customHeight="1">
      <c r="B141" s="471">
        <v>43</v>
      </c>
      <c r="C141" s="474" t="s">
        <v>1955</v>
      </c>
      <c r="D141" s="111" t="s">
        <v>671</v>
      </c>
      <c r="E141" s="145">
        <v>904</v>
      </c>
      <c r="F141" s="146">
        <v>996</v>
      </c>
      <c r="G141" s="146">
        <v>1413</v>
      </c>
      <c r="H141" s="146">
        <v>981</v>
      </c>
      <c r="I141" s="146">
        <v>1024</v>
      </c>
      <c r="J141" s="144">
        <v>1250</v>
      </c>
      <c r="K141" s="116">
        <v>6568</v>
      </c>
    </row>
    <row r="142" spans="2:11" ht="15" customHeight="1">
      <c r="B142" s="472"/>
      <c r="C142" s="475"/>
      <c r="D142" s="84" t="s">
        <v>872</v>
      </c>
      <c r="E142" s="147">
        <v>213</v>
      </c>
      <c r="F142" s="148">
        <v>309</v>
      </c>
      <c r="G142" s="148">
        <v>571</v>
      </c>
      <c r="H142" s="148">
        <v>440</v>
      </c>
      <c r="I142" s="148">
        <v>529</v>
      </c>
      <c r="J142" s="149">
        <v>622</v>
      </c>
      <c r="K142" s="117">
        <v>2684</v>
      </c>
    </row>
    <row r="143" spans="2:11" ht="15" customHeight="1">
      <c r="B143" s="473"/>
      <c r="C143" s="476"/>
      <c r="D143" s="150" t="s">
        <v>1374</v>
      </c>
      <c r="E143" s="151">
        <v>23.5619</v>
      </c>
      <c r="F143" s="152">
        <v>31.0241</v>
      </c>
      <c r="G143" s="152">
        <v>40.4105</v>
      </c>
      <c r="H143" s="152">
        <v>44.8522</v>
      </c>
      <c r="I143" s="152">
        <v>51.6602</v>
      </c>
      <c r="J143" s="153">
        <v>49.76</v>
      </c>
      <c r="K143" s="154">
        <v>40.86</v>
      </c>
    </row>
    <row r="144" spans="2:11" ht="15" customHeight="1">
      <c r="B144" s="471">
        <v>44</v>
      </c>
      <c r="C144" s="474" t="s">
        <v>1607</v>
      </c>
      <c r="D144" s="111" t="s">
        <v>671</v>
      </c>
      <c r="E144" s="145">
        <v>517</v>
      </c>
      <c r="F144" s="146">
        <v>563</v>
      </c>
      <c r="G144" s="146">
        <v>727</v>
      </c>
      <c r="H144" s="146">
        <v>514</v>
      </c>
      <c r="I144" s="146">
        <v>695</v>
      </c>
      <c r="J144" s="144">
        <v>789</v>
      </c>
      <c r="K144" s="116">
        <v>3805</v>
      </c>
    </row>
    <row r="145" spans="2:11" ht="15" customHeight="1">
      <c r="B145" s="472"/>
      <c r="C145" s="475"/>
      <c r="D145" s="84" t="s">
        <v>872</v>
      </c>
      <c r="E145" s="147">
        <v>131</v>
      </c>
      <c r="F145" s="148">
        <v>175</v>
      </c>
      <c r="G145" s="148">
        <v>293</v>
      </c>
      <c r="H145" s="148">
        <v>236</v>
      </c>
      <c r="I145" s="148">
        <v>352</v>
      </c>
      <c r="J145" s="149">
        <v>401</v>
      </c>
      <c r="K145" s="117">
        <v>1588</v>
      </c>
    </row>
    <row r="146" spans="2:11" ht="15" customHeight="1">
      <c r="B146" s="473"/>
      <c r="C146" s="476"/>
      <c r="D146" s="150" t="s">
        <v>1374</v>
      </c>
      <c r="E146" s="151">
        <v>25.3385</v>
      </c>
      <c r="F146" s="152">
        <v>31.0835</v>
      </c>
      <c r="G146" s="152">
        <v>40.3026</v>
      </c>
      <c r="H146" s="152">
        <v>45.9144</v>
      </c>
      <c r="I146" s="152">
        <v>50.6475</v>
      </c>
      <c r="J146" s="153">
        <v>50.8238</v>
      </c>
      <c r="K146" s="154">
        <v>41.73</v>
      </c>
    </row>
    <row r="147" spans="2:11" ht="15" customHeight="1">
      <c r="B147" s="471">
        <v>45</v>
      </c>
      <c r="C147" s="474" t="s">
        <v>1892</v>
      </c>
      <c r="D147" s="111" t="s">
        <v>671</v>
      </c>
      <c r="E147" s="145">
        <v>747</v>
      </c>
      <c r="F147" s="146">
        <v>919</v>
      </c>
      <c r="G147" s="146">
        <v>1173</v>
      </c>
      <c r="H147" s="146">
        <v>781</v>
      </c>
      <c r="I147" s="146">
        <v>954</v>
      </c>
      <c r="J147" s="144">
        <v>1363</v>
      </c>
      <c r="K147" s="116">
        <v>5937</v>
      </c>
    </row>
    <row r="148" spans="2:11" ht="15" customHeight="1">
      <c r="B148" s="472"/>
      <c r="C148" s="475"/>
      <c r="D148" s="84" t="s">
        <v>872</v>
      </c>
      <c r="E148" s="147">
        <v>162</v>
      </c>
      <c r="F148" s="148">
        <v>262</v>
      </c>
      <c r="G148" s="148">
        <v>388</v>
      </c>
      <c r="H148" s="148">
        <v>321</v>
      </c>
      <c r="I148" s="148">
        <v>500</v>
      </c>
      <c r="J148" s="149">
        <v>706</v>
      </c>
      <c r="K148" s="117">
        <v>2339</v>
      </c>
    </row>
    <row r="149" spans="2:11" ht="15" customHeight="1">
      <c r="B149" s="473"/>
      <c r="C149" s="476"/>
      <c r="D149" s="150" t="s">
        <v>1374</v>
      </c>
      <c r="E149" s="151">
        <v>21.6867</v>
      </c>
      <c r="F149" s="152">
        <v>28.5092</v>
      </c>
      <c r="G149" s="152">
        <v>33.0776</v>
      </c>
      <c r="H149" s="152">
        <v>41.1012</v>
      </c>
      <c r="I149" s="152">
        <v>52.4109</v>
      </c>
      <c r="J149" s="153">
        <v>51.7975</v>
      </c>
      <c r="K149" s="154">
        <v>39.4</v>
      </c>
    </row>
    <row r="150" spans="2:11" ht="15" customHeight="1">
      <c r="B150" s="471">
        <v>46</v>
      </c>
      <c r="C150" s="474" t="s">
        <v>1570</v>
      </c>
      <c r="D150" s="111" t="s">
        <v>671</v>
      </c>
      <c r="E150" s="145">
        <v>743</v>
      </c>
      <c r="F150" s="146">
        <v>986</v>
      </c>
      <c r="G150" s="146">
        <v>1123</v>
      </c>
      <c r="H150" s="146">
        <v>757</v>
      </c>
      <c r="I150" s="146">
        <v>946</v>
      </c>
      <c r="J150" s="144">
        <v>1085</v>
      </c>
      <c r="K150" s="116">
        <v>5640</v>
      </c>
    </row>
    <row r="151" spans="2:11" ht="15" customHeight="1">
      <c r="B151" s="472"/>
      <c r="C151" s="475"/>
      <c r="D151" s="84" t="s">
        <v>872</v>
      </c>
      <c r="E151" s="147">
        <v>179</v>
      </c>
      <c r="F151" s="148">
        <v>275</v>
      </c>
      <c r="G151" s="148">
        <v>338</v>
      </c>
      <c r="H151" s="148">
        <v>306</v>
      </c>
      <c r="I151" s="148">
        <v>440</v>
      </c>
      <c r="J151" s="149">
        <v>559</v>
      </c>
      <c r="K151" s="117">
        <v>2097</v>
      </c>
    </row>
    <row r="152" spans="2:11" ht="15" customHeight="1">
      <c r="B152" s="473"/>
      <c r="C152" s="476"/>
      <c r="D152" s="150" t="s">
        <v>1374</v>
      </c>
      <c r="E152" s="151">
        <v>24.0915</v>
      </c>
      <c r="F152" s="152">
        <v>27.8905</v>
      </c>
      <c r="G152" s="152">
        <v>30.098</v>
      </c>
      <c r="H152" s="152">
        <v>40.4227</v>
      </c>
      <c r="I152" s="152">
        <v>46.5116</v>
      </c>
      <c r="J152" s="153">
        <v>51.5207</v>
      </c>
      <c r="K152" s="154">
        <v>37.18</v>
      </c>
    </row>
    <row r="153" spans="2:11" ht="15" customHeight="1">
      <c r="B153" s="471">
        <v>47</v>
      </c>
      <c r="C153" s="474" t="s">
        <v>1609</v>
      </c>
      <c r="D153" s="111" t="s">
        <v>671</v>
      </c>
      <c r="E153" s="145">
        <v>687</v>
      </c>
      <c r="F153" s="146">
        <v>918</v>
      </c>
      <c r="G153" s="146">
        <v>1219</v>
      </c>
      <c r="H153" s="146">
        <v>612</v>
      </c>
      <c r="I153" s="146">
        <v>501</v>
      </c>
      <c r="J153" s="144">
        <v>450</v>
      </c>
      <c r="K153" s="116">
        <v>4387</v>
      </c>
    </row>
    <row r="154" spans="2:11" ht="15" customHeight="1">
      <c r="B154" s="472"/>
      <c r="C154" s="475"/>
      <c r="D154" s="84" t="s">
        <v>872</v>
      </c>
      <c r="E154" s="147">
        <v>118</v>
      </c>
      <c r="F154" s="148">
        <v>218</v>
      </c>
      <c r="G154" s="148">
        <v>352</v>
      </c>
      <c r="H154" s="148">
        <v>221</v>
      </c>
      <c r="I154" s="148">
        <v>197</v>
      </c>
      <c r="J154" s="149">
        <v>233</v>
      </c>
      <c r="K154" s="117">
        <v>1339</v>
      </c>
    </row>
    <row r="155" spans="2:11" ht="15" customHeight="1">
      <c r="B155" s="473"/>
      <c r="C155" s="476"/>
      <c r="D155" s="150" t="s">
        <v>1374</v>
      </c>
      <c r="E155" s="151">
        <v>17.1761</v>
      </c>
      <c r="F155" s="152">
        <v>23.7473</v>
      </c>
      <c r="G155" s="152">
        <v>28.8761</v>
      </c>
      <c r="H155" s="152">
        <v>36.1111</v>
      </c>
      <c r="I155" s="152">
        <v>39.3214</v>
      </c>
      <c r="J155" s="153">
        <v>51.7778</v>
      </c>
      <c r="K155" s="154">
        <v>30.52</v>
      </c>
    </row>
    <row r="156" spans="2:11" ht="15" customHeight="1">
      <c r="B156" s="471">
        <v>48</v>
      </c>
      <c r="C156" s="474" t="s">
        <v>1610</v>
      </c>
      <c r="D156" s="111" t="s">
        <v>671</v>
      </c>
      <c r="E156" s="145">
        <v>537</v>
      </c>
      <c r="F156" s="146">
        <v>758</v>
      </c>
      <c r="G156" s="146">
        <v>868</v>
      </c>
      <c r="H156" s="146">
        <v>703</v>
      </c>
      <c r="I156" s="146">
        <v>869</v>
      </c>
      <c r="J156" s="144">
        <v>1235</v>
      </c>
      <c r="K156" s="116">
        <v>4970</v>
      </c>
    </row>
    <row r="157" spans="2:11" ht="15" customHeight="1">
      <c r="B157" s="472"/>
      <c r="C157" s="475"/>
      <c r="D157" s="84" t="s">
        <v>872</v>
      </c>
      <c r="E157" s="147">
        <v>124</v>
      </c>
      <c r="F157" s="148">
        <v>210</v>
      </c>
      <c r="G157" s="148">
        <v>299</v>
      </c>
      <c r="H157" s="148">
        <v>291</v>
      </c>
      <c r="I157" s="148">
        <v>409</v>
      </c>
      <c r="J157" s="149">
        <v>596</v>
      </c>
      <c r="K157" s="117">
        <v>1929</v>
      </c>
    </row>
    <row r="158" spans="2:11" ht="15" customHeight="1">
      <c r="B158" s="473"/>
      <c r="C158" s="476"/>
      <c r="D158" s="150" t="s">
        <v>1374</v>
      </c>
      <c r="E158" s="151">
        <v>23.0912</v>
      </c>
      <c r="F158" s="152">
        <v>27.7045</v>
      </c>
      <c r="G158" s="152">
        <v>34.447</v>
      </c>
      <c r="H158" s="152">
        <v>41.394</v>
      </c>
      <c r="I158" s="152">
        <v>47.0656</v>
      </c>
      <c r="J158" s="153">
        <v>48.2591</v>
      </c>
      <c r="K158" s="154">
        <v>38.81</v>
      </c>
    </row>
    <row r="159" spans="2:11" ht="15" customHeight="1">
      <c r="B159" s="471">
        <v>49</v>
      </c>
      <c r="C159" s="474" t="s">
        <v>138</v>
      </c>
      <c r="D159" s="111" t="s">
        <v>671</v>
      </c>
      <c r="E159" s="145">
        <v>546</v>
      </c>
      <c r="F159" s="146">
        <v>684</v>
      </c>
      <c r="G159" s="146">
        <v>787</v>
      </c>
      <c r="H159" s="146">
        <v>584</v>
      </c>
      <c r="I159" s="146">
        <v>759</v>
      </c>
      <c r="J159" s="144">
        <v>1320</v>
      </c>
      <c r="K159" s="116">
        <v>4680</v>
      </c>
    </row>
    <row r="160" spans="2:11" ht="15" customHeight="1">
      <c r="B160" s="472"/>
      <c r="C160" s="475"/>
      <c r="D160" s="84" t="s">
        <v>872</v>
      </c>
      <c r="E160" s="147">
        <v>112</v>
      </c>
      <c r="F160" s="148">
        <v>203</v>
      </c>
      <c r="G160" s="148">
        <v>274</v>
      </c>
      <c r="H160" s="148">
        <v>253</v>
      </c>
      <c r="I160" s="148">
        <v>363</v>
      </c>
      <c r="J160" s="149">
        <v>690</v>
      </c>
      <c r="K160" s="117">
        <v>1895</v>
      </c>
    </row>
    <row r="161" spans="2:11" ht="15" customHeight="1">
      <c r="B161" s="473"/>
      <c r="C161" s="476"/>
      <c r="D161" s="150" t="s">
        <v>1374</v>
      </c>
      <c r="E161" s="151">
        <v>20.5128</v>
      </c>
      <c r="F161" s="152">
        <v>29.6784</v>
      </c>
      <c r="G161" s="152">
        <v>34.8158</v>
      </c>
      <c r="H161" s="152">
        <v>43.3219</v>
      </c>
      <c r="I161" s="152">
        <v>47.8261</v>
      </c>
      <c r="J161" s="153">
        <v>52.2727</v>
      </c>
      <c r="K161" s="154">
        <v>40.49</v>
      </c>
    </row>
    <row r="162" spans="2:11" ht="15" customHeight="1">
      <c r="B162" s="471">
        <v>50</v>
      </c>
      <c r="C162" s="474" t="s">
        <v>139</v>
      </c>
      <c r="D162" s="111" t="s">
        <v>671</v>
      </c>
      <c r="E162" s="145">
        <v>641</v>
      </c>
      <c r="F162" s="146">
        <v>934</v>
      </c>
      <c r="G162" s="146">
        <v>1358</v>
      </c>
      <c r="H162" s="146">
        <v>754</v>
      </c>
      <c r="I162" s="146">
        <v>942</v>
      </c>
      <c r="J162" s="144">
        <v>1116</v>
      </c>
      <c r="K162" s="116">
        <v>5745</v>
      </c>
    </row>
    <row r="163" spans="2:11" ht="15" customHeight="1">
      <c r="B163" s="472"/>
      <c r="C163" s="475"/>
      <c r="D163" s="84" t="s">
        <v>872</v>
      </c>
      <c r="E163" s="147">
        <v>147</v>
      </c>
      <c r="F163" s="148">
        <v>219</v>
      </c>
      <c r="G163" s="148">
        <v>400</v>
      </c>
      <c r="H163" s="148">
        <v>306</v>
      </c>
      <c r="I163" s="148">
        <v>445</v>
      </c>
      <c r="J163" s="149">
        <v>608</v>
      </c>
      <c r="K163" s="117">
        <v>2125</v>
      </c>
    </row>
    <row r="164" spans="2:11" ht="15" customHeight="1">
      <c r="B164" s="473"/>
      <c r="C164" s="476"/>
      <c r="D164" s="150" t="s">
        <v>1374</v>
      </c>
      <c r="E164" s="151">
        <v>22.9329</v>
      </c>
      <c r="F164" s="152">
        <v>23.4475</v>
      </c>
      <c r="G164" s="152">
        <v>29.4551</v>
      </c>
      <c r="H164" s="152">
        <v>40.5836</v>
      </c>
      <c r="I164" s="152">
        <v>47.2399</v>
      </c>
      <c r="J164" s="153">
        <v>54.4803</v>
      </c>
      <c r="K164" s="154">
        <v>36.99</v>
      </c>
    </row>
    <row r="165" spans="2:11" ht="15" customHeight="1">
      <c r="B165" s="471">
        <v>51</v>
      </c>
      <c r="C165" s="474" t="s">
        <v>939</v>
      </c>
      <c r="D165" s="111" t="s">
        <v>671</v>
      </c>
      <c r="E165" s="145">
        <v>676</v>
      </c>
      <c r="F165" s="146">
        <v>867</v>
      </c>
      <c r="G165" s="146">
        <v>964</v>
      </c>
      <c r="H165" s="146">
        <v>761</v>
      </c>
      <c r="I165" s="146">
        <v>832</v>
      </c>
      <c r="J165" s="144">
        <v>1257</v>
      </c>
      <c r="K165" s="116">
        <v>5357</v>
      </c>
    </row>
    <row r="166" spans="2:11" ht="15" customHeight="1">
      <c r="B166" s="472"/>
      <c r="C166" s="475"/>
      <c r="D166" s="84" t="s">
        <v>872</v>
      </c>
      <c r="E166" s="147">
        <v>141</v>
      </c>
      <c r="F166" s="148">
        <v>245</v>
      </c>
      <c r="G166" s="148">
        <v>318</v>
      </c>
      <c r="H166" s="148">
        <v>313</v>
      </c>
      <c r="I166" s="148">
        <v>438</v>
      </c>
      <c r="J166" s="149">
        <v>618</v>
      </c>
      <c r="K166" s="117">
        <v>2073</v>
      </c>
    </row>
    <row r="167" spans="2:11" ht="15" customHeight="1">
      <c r="B167" s="473"/>
      <c r="C167" s="476"/>
      <c r="D167" s="150" t="s">
        <v>1374</v>
      </c>
      <c r="E167" s="151">
        <v>20.858</v>
      </c>
      <c r="F167" s="152">
        <v>28.2584</v>
      </c>
      <c r="G167" s="152">
        <v>32.9876</v>
      </c>
      <c r="H167" s="152">
        <v>41.1301</v>
      </c>
      <c r="I167" s="152">
        <v>52.6442</v>
      </c>
      <c r="J167" s="153">
        <v>49.1647</v>
      </c>
      <c r="K167" s="154">
        <v>38.7</v>
      </c>
    </row>
    <row r="168" spans="2:11" ht="15" customHeight="1">
      <c r="B168" s="471">
        <v>52</v>
      </c>
      <c r="C168" s="474" t="s">
        <v>141</v>
      </c>
      <c r="D168" s="111" t="s">
        <v>671</v>
      </c>
      <c r="E168" s="145">
        <v>476</v>
      </c>
      <c r="F168" s="146">
        <v>648</v>
      </c>
      <c r="G168" s="146">
        <v>719</v>
      </c>
      <c r="H168" s="146">
        <v>556</v>
      </c>
      <c r="I168" s="146">
        <v>606</v>
      </c>
      <c r="J168" s="144">
        <v>867</v>
      </c>
      <c r="K168" s="116">
        <v>3872</v>
      </c>
    </row>
    <row r="169" spans="2:11" ht="15" customHeight="1">
      <c r="B169" s="472"/>
      <c r="C169" s="475"/>
      <c r="D169" s="84" t="s">
        <v>872</v>
      </c>
      <c r="E169" s="147">
        <v>108</v>
      </c>
      <c r="F169" s="148">
        <v>157</v>
      </c>
      <c r="G169" s="148">
        <v>248</v>
      </c>
      <c r="H169" s="148">
        <v>235</v>
      </c>
      <c r="I169" s="148">
        <v>289</v>
      </c>
      <c r="J169" s="149">
        <v>455</v>
      </c>
      <c r="K169" s="117">
        <v>1492</v>
      </c>
    </row>
    <row r="170" spans="2:11" ht="15" customHeight="1">
      <c r="B170" s="473"/>
      <c r="C170" s="476"/>
      <c r="D170" s="150" t="s">
        <v>1374</v>
      </c>
      <c r="E170" s="151">
        <v>22.6891</v>
      </c>
      <c r="F170" s="152">
        <v>24.2284</v>
      </c>
      <c r="G170" s="152">
        <v>34.4924</v>
      </c>
      <c r="H170" s="152">
        <v>42.2662</v>
      </c>
      <c r="I170" s="152">
        <v>47.6898</v>
      </c>
      <c r="J170" s="153">
        <v>52.4798</v>
      </c>
      <c r="K170" s="154">
        <v>38.53</v>
      </c>
    </row>
    <row r="171" spans="2:11" ht="15" customHeight="1">
      <c r="B171" s="471">
        <v>53</v>
      </c>
      <c r="C171" s="474" t="s">
        <v>1956</v>
      </c>
      <c r="D171" s="111" t="s">
        <v>671</v>
      </c>
      <c r="E171" s="145">
        <v>920</v>
      </c>
      <c r="F171" s="146">
        <v>978</v>
      </c>
      <c r="G171" s="146">
        <v>1516</v>
      </c>
      <c r="H171" s="146">
        <v>1038</v>
      </c>
      <c r="I171" s="146">
        <v>795</v>
      </c>
      <c r="J171" s="144">
        <v>801</v>
      </c>
      <c r="K171" s="116">
        <v>6048</v>
      </c>
    </row>
    <row r="172" spans="2:11" ht="15" customHeight="1">
      <c r="B172" s="472"/>
      <c r="C172" s="475"/>
      <c r="D172" s="84" t="s">
        <v>872</v>
      </c>
      <c r="E172" s="147">
        <v>181</v>
      </c>
      <c r="F172" s="148">
        <v>281</v>
      </c>
      <c r="G172" s="148">
        <v>571</v>
      </c>
      <c r="H172" s="148">
        <v>435</v>
      </c>
      <c r="I172" s="148">
        <v>407</v>
      </c>
      <c r="J172" s="149">
        <v>417</v>
      </c>
      <c r="K172" s="117">
        <v>2292</v>
      </c>
    </row>
    <row r="173" spans="2:11" ht="15" customHeight="1">
      <c r="B173" s="473"/>
      <c r="C173" s="476"/>
      <c r="D173" s="150" t="s">
        <v>1374</v>
      </c>
      <c r="E173" s="151">
        <v>19.6739</v>
      </c>
      <c r="F173" s="152">
        <v>28.7321</v>
      </c>
      <c r="G173" s="152">
        <v>37.6649</v>
      </c>
      <c r="H173" s="152">
        <v>41.9075</v>
      </c>
      <c r="I173" s="152">
        <v>51.195</v>
      </c>
      <c r="J173" s="153">
        <v>52.0599</v>
      </c>
      <c r="K173" s="154">
        <v>37.9</v>
      </c>
    </row>
    <row r="174" spans="2:11" ht="15" customHeight="1">
      <c r="B174" s="471">
        <v>54</v>
      </c>
      <c r="C174" s="474" t="s">
        <v>143</v>
      </c>
      <c r="D174" s="111" t="s">
        <v>671</v>
      </c>
      <c r="E174" s="145">
        <v>845</v>
      </c>
      <c r="F174" s="146">
        <v>976</v>
      </c>
      <c r="G174" s="146">
        <v>1116</v>
      </c>
      <c r="H174" s="146">
        <v>878</v>
      </c>
      <c r="I174" s="146">
        <v>768</v>
      </c>
      <c r="J174" s="144">
        <v>1120</v>
      </c>
      <c r="K174" s="116">
        <v>5703</v>
      </c>
    </row>
    <row r="175" spans="2:11" ht="15" customHeight="1">
      <c r="B175" s="472"/>
      <c r="C175" s="475"/>
      <c r="D175" s="84" t="s">
        <v>872</v>
      </c>
      <c r="E175" s="147">
        <v>197</v>
      </c>
      <c r="F175" s="148">
        <v>300</v>
      </c>
      <c r="G175" s="148">
        <v>433</v>
      </c>
      <c r="H175" s="148">
        <v>415</v>
      </c>
      <c r="I175" s="148">
        <v>432</v>
      </c>
      <c r="J175" s="149">
        <v>611</v>
      </c>
      <c r="K175" s="117">
        <v>2388</v>
      </c>
    </row>
    <row r="176" spans="2:11" ht="15" customHeight="1">
      <c r="B176" s="473"/>
      <c r="C176" s="476"/>
      <c r="D176" s="150" t="s">
        <v>1374</v>
      </c>
      <c r="E176" s="151">
        <v>23.3136</v>
      </c>
      <c r="F176" s="152">
        <v>30.7377</v>
      </c>
      <c r="G176" s="152">
        <v>38.7993</v>
      </c>
      <c r="H176" s="152">
        <v>47.2665</v>
      </c>
      <c r="I176" s="152">
        <v>56.25</v>
      </c>
      <c r="J176" s="153">
        <v>54.5536</v>
      </c>
      <c r="K176" s="154">
        <v>41.87</v>
      </c>
    </row>
    <row r="177" spans="2:11" ht="15" customHeight="1">
      <c r="B177" s="471">
        <v>55</v>
      </c>
      <c r="C177" s="474" t="s">
        <v>144</v>
      </c>
      <c r="D177" s="111" t="s">
        <v>671</v>
      </c>
      <c r="E177" s="145">
        <v>919</v>
      </c>
      <c r="F177" s="146">
        <v>1322</v>
      </c>
      <c r="G177" s="146">
        <v>1459</v>
      </c>
      <c r="H177" s="146">
        <v>816</v>
      </c>
      <c r="I177" s="146">
        <v>876</v>
      </c>
      <c r="J177" s="144">
        <v>1226</v>
      </c>
      <c r="K177" s="116">
        <v>6618</v>
      </c>
    </row>
    <row r="178" spans="2:11" ht="15" customHeight="1">
      <c r="B178" s="472"/>
      <c r="C178" s="475"/>
      <c r="D178" s="84" t="s">
        <v>872</v>
      </c>
      <c r="E178" s="147">
        <v>198</v>
      </c>
      <c r="F178" s="148">
        <v>453</v>
      </c>
      <c r="G178" s="148">
        <v>516</v>
      </c>
      <c r="H178" s="148">
        <v>332</v>
      </c>
      <c r="I178" s="148">
        <v>458</v>
      </c>
      <c r="J178" s="149">
        <v>660</v>
      </c>
      <c r="K178" s="117">
        <v>2617</v>
      </c>
    </row>
    <row r="179" spans="2:11" ht="15" customHeight="1">
      <c r="B179" s="473"/>
      <c r="C179" s="476"/>
      <c r="D179" s="150" t="s">
        <v>1374</v>
      </c>
      <c r="E179" s="151">
        <v>21.5452</v>
      </c>
      <c r="F179" s="152">
        <v>34.2663</v>
      </c>
      <c r="G179" s="152">
        <v>35.3667</v>
      </c>
      <c r="H179" s="152">
        <v>40.6863</v>
      </c>
      <c r="I179" s="152">
        <v>52.2831</v>
      </c>
      <c r="J179" s="153">
        <v>53.8336</v>
      </c>
      <c r="K179" s="154">
        <v>39.54</v>
      </c>
    </row>
    <row r="180" spans="2:11" ht="15" customHeight="1">
      <c r="B180" s="471">
        <v>56</v>
      </c>
      <c r="C180" s="474" t="s">
        <v>145</v>
      </c>
      <c r="D180" s="111" t="s">
        <v>671</v>
      </c>
      <c r="E180" s="145">
        <v>269</v>
      </c>
      <c r="F180" s="146">
        <v>437</v>
      </c>
      <c r="G180" s="146">
        <v>508</v>
      </c>
      <c r="H180" s="146">
        <v>329</v>
      </c>
      <c r="I180" s="146">
        <v>458</v>
      </c>
      <c r="J180" s="144">
        <v>539</v>
      </c>
      <c r="K180" s="116">
        <v>2540</v>
      </c>
    </row>
    <row r="181" spans="2:11" ht="15" customHeight="1">
      <c r="B181" s="472"/>
      <c r="C181" s="475"/>
      <c r="D181" s="84" t="s">
        <v>872</v>
      </c>
      <c r="E181" s="147">
        <v>52</v>
      </c>
      <c r="F181" s="148">
        <v>123</v>
      </c>
      <c r="G181" s="148">
        <v>142</v>
      </c>
      <c r="H181" s="148">
        <v>124</v>
      </c>
      <c r="I181" s="148">
        <v>239</v>
      </c>
      <c r="J181" s="149">
        <v>261</v>
      </c>
      <c r="K181" s="117">
        <v>941</v>
      </c>
    </row>
    <row r="182" spans="2:11" ht="15" customHeight="1">
      <c r="B182" s="473"/>
      <c r="C182" s="476"/>
      <c r="D182" s="150" t="s">
        <v>1374</v>
      </c>
      <c r="E182" s="151">
        <v>19.3309</v>
      </c>
      <c r="F182" s="152">
        <v>28.1465</v>
      </c>
      <c r="G182" s="152">
        <v>27.9528</v>
      </c>
      <c r="H182" s="152">
        <v>37.69</v>
      </c>
      <c r="I182" s="152">
        <v>52.1834</v>
      </c>
      <c r="J182" s="153">
        <v>48.423</v>
      </c>
      <c r="K182" s="154">
        <v>37.05</v>
      </c>
    </row>
    <row r="183" spans="2:11" ht="15" customHeight="1">
      <c r="B183" s="471">
        <v>57</v>
      </c>
      <c r="C183" s="474" t="s">
        <v>146</v>
      </c>
      <c r="D183" s="111" t="s">
        <v>671</v>
      </c>
      <c r="E183" s="145">
        <v>648</v>
      </c>
      <c r="F183" s="146">
        <v>626</v>
      </c>
      <c r="G183" s="146">
        <v>651</v>
      </c>
      <c r="H183" s="146">
        <v>357</v>
      </c>
      <c r="I183" s="146">
        <v>490</v>
      </c>
      <c r="J183" s="144">
        <v>609</v>
      </c>
      <c r="K183" s="116">
        <v>3381</v>
      </c>
    </row>
    <row r="184" spans="2:11" ht="15" customHeight="1">
      <c r="B184" s="472"/>
      <c r="C184" s="475"/>
      <c r="D184" s="84" t="s">
        <v>872</v>
      </c>
      <c r="E184" s="147">
        <v>127</v>
      </c>
      <c r="F184" s="148">
        <v>130</v>
      </c>
      <c r="G184" s="148">
        <v>149</v>
      </c>
      <c r="H184" s="148">
        <v>137</v>
      </c>
      <c r="I184" s="148">
        <v>245</v>
      </c>
      <c r="J184" s="149">
        <v>329</v>
      </c>
      <c r="K184" s="117">
        <v>1117</v>
      </c>
    </row>
    <row r="185" spans="2:11" ht="15" customHeight="1">
      <c r="B185" s="473"/>
      <c r="C185" s="476"/>
      <c r="D185" s="150" t="s">
        <v>1374</v>
      </c>
      <c r="E185" s="151">
        <v>19.5988</v>
      </c>
      <c r="F185" s="152">
        <v>20.7668</v>
      </c>
      <c r="G185" s="152">
        <v>22.8879</v>
      </c>
      <c r="H185" s="152">
        <v>38.3754</v>
      </c>
      <c r="I185" s="152">
        <v>50</v>
      </c>
      <c r="J185" s="153">
        <v>54.023</v>
      </c>
      <c r="K185" s="154">
        <v>33.04</v>
      </c>
    </row>
    <row r="186" spans="2:11" ht="15" customHeight="1">
      <c r="B186" s="471">
        <v>58</v>
      </c>
      <c r="C186" s="474" t="s">
        <v>147</v>
      </c>
      <c r="D186" s="111" t="s">
        <v>671</v>
      </c>
      <c r="E186" s="145">
        <v>104</v>
      </c>
      <c r="F186" s="146">
        <v>125</v>
      </c>
      <c r="G186" s="146">
        <v>175</v>
      </c>
      <c r="H186" s="146">
        <v>124</v>
      </c>
      <c r="I186" s="146">
        <v>176</v>
      </c>
      <c r="J186" s="144">
        <v>233</v>
      </c>
      <c r="K186" s="116">
        <v>937</v>
      </c>
    </row>
    <row r="187" spans="2:11" ht="15" customHeight="1">
      <c r="B187" s="472"/>
      <c r="C187" s="475"/>
      <c r="D187" s="84" t="s">
        <v>872</v>
      </c>
      <c r="E187" s="147">
        <v>32</v>
      </c>
      <c r="F187" s="148">
        <v>39</v>
      </c>
      <c r="G187" s="148">
        <v>82</v>
      </c>
      <c r="H187" s="148">
        <v>53</v>
      </c>
      <c r="I187" s="148">
        <v>125</v>
      </c>
      <c r="J187" s="149">
        <v>128</v>
      </c>
      <c r="K187" s="117">
        <v>459</v>
      </c>
    </row>
    <row r="188" spans="2:11" ht="15" customHeight="1">
      <c r="B188" s="473"/>
      <c r="C188" s="476"/>
      <c r="D188" s="150" t="s">
        <v>1374</v>
      </c>
      <c r="E188" s="151">
        <v>30.7692</v>
      </c>
      <c r="F188" s="152">
        <v>31.2</v>
      </c>
      <c r="G188" s="152">
        <v>46.8571</v>
      </c>
      <c r="H188" s="152">
        <v>42.7419</v>
      </c>
      <c r="I188" s="152">
        <v>71.0227</v>
      </c>
      <c r="J188" s="153">
        <v>54.9356</v>
      </c>
      <c r="K188" s="154">
        <v>48.99</v>
      </c>
    </row>
    <row r="189" spans="2:11" ht="15" customHeight="1">
      <c r="B189" s="471">
        <v>59</v>
      </c>
      <c r="C189" s="474" t="s">
        <v>1459</v>
      </c>
      <c r="D189" s="111" t="s">
        <v>671</v>
      </c>
      <c r="E189" s="145">
        <v>459</v>
      </c>
      <c r="F189" s="146">
        <v>673</v>
      </c>
      <c r="G189" s="146">
        <v>928</v>
      </c>
      <c r="H189" s="146">
        <v>568</v>
      </c>
      <c r="I189" s="146">
        <v>854</v>
      </c>
      <c r="J189" s="144">
        <v>1283</v>
      </c>
      <c r="K189" s="116">
        <v>4765</v>
      </c>
    </row>
    <row r="190" spans="2:11" ht="15" customHeight="1">
      <c r="B190" s="472"/>
      <c r="C190" s="475"/>
      <c r="D190" s="84" t="s">
        <v>872</v>
      </c>
      <c r="E190" s="147">
        <v>106</v>
      </c>
      <c r="F190" s="148">
        <v>164</v>
      </c>
      <c r="G190" s="148">
        <v>278</v>
      </c>
      <c r="H190" s="148">
        <v>254</v>
      </c>
      <c r="I190" s="148">
        <v>435</v>
      </c>
      <c r="J190" s="149">
        <v>694</v>
      </c>
      <c r="K190" s="117">
        <v>1931</v>
      </c>
    </row>
    <row r="191" spans="2:11" ht="15" customHeight="1">
      <c r="B191" s="473"/>
      <c r="C191" s="476"/>
      <c r="D191" s="150" t="s">
        <v>1374</v>
      </c>
      <c r="E191" s="151">
        <v>23.0937</v>
      </c>
      <c r="F191" s="152">
        <v>24.3685</v>
      </c>
      <c r="G191" s="152">
        <v>29.9569</v>
      </c>
      <c r="H191" s="152">
        <v>44.7183</v>
      </c>
      <c r="I191" s="152">
        <v>50.9368</v>
      </c>
      <c r="J191" s="153">
        <v>54.092</v>
      </c>
      <c r="K191" s="154">
        <v>40.52</v>
      </c>
    </row>
    <row r="192" ht="15" customHeight="1">
      <c r="B192" s="123"/>
    </row>
    <row r="193" ht="15" customHeight="1">
      <c r="B193" s="123"/>
    </row>
    <row r="194" spans="2:11" ht="15" customHeight="1">
      <c r="B194" s="482" t="s">
        <v>1088</v>
      </c>
      <c r="C194" s="407" t="s">
        <v>737</v>
      </c>
      <c r="D194" s="407" t="s">
        <v>1115</v>
      </c>
      <c r="E194" s="480" t="s">
        <v>1089</v>
      </c>
      <c r="F194" s="464" t="s">
        <v>1090</v>
      </c>
      <c r="G194" s="464" t="s">
        <v>1091</v>
      </c>
      <c r="H194" s="464" t="s">
        <v>1092</v>
      </c>
      <c r="I194" s="464" t="s">
        <v>503</v>
      </c>
      <c r="J194" s="477" t="s">
        <v>670</v>
      </c>
      <c r="K194" s="407" t="s">
        <v>42</v>
      </c>
    </row>
    <row r="195" spans="2:11" ht="15" customHeight="1">
      <c r="B195" s="483"/>
      <c r="C195" s="408"/>
      <c r="D195" s="479"/>
      <c r="E195" s="481"/>
      <c r="F195" s="465"/>
      <c r="G195" s="465"/>
      <c r="H195" s="465"/>
      <c r="I195" s="465"/>
      <c r="J195" s="478"/>
      <c r="K195" s="408"/>
    </row>
    <row r="196" spans="2:11" ht="15" customHeight="1">
      <c r="B196" s="471">
        <v>60</v>
      </c>
      <c r="C196" s="474" t="s">
        <v>1460</v>
      </c>
      <c r="D196" s="111" t="s">
        <v>671</v>
      </c>
      <c r="E196" s="145">
        <v>293</v>
      </c>
      <c r="F196" s="146">
        <v>481</v>
      </c>
      <c r="G196" s="146">
        <v>634</v>
      </c>
      <c r="H196" s="146">
        <v>381</v>
      </c>
      <c r="I196" s="146">
        <v>644</v>
      </c>
      <c r="J196" s="144">
        <v>840</v>
      </c>
      <c r="K196" s="116">
        <v>3273</v>
      </c>
    </row>
    <row r="197" spans="2:11" ht="15" customHeight="1">
      <c r="B197" s="472"/>
      <c r="C197" s="475"/>
      <c r="D197" s="84" t="s">
        <v>872</v>
      </c>
      <c r="E197" s="147">
        <v>71</v>
      </c>
      <c r="F197" s="148">
        <v>159</v>
      </c>
      <c r="G197" s="148">
        <v>224</v>
      </c>
      <c r="H197" s="148">
        <v>168</v>
      </c>
      <c r="I197" s="148">
        <v>345</v>
      </c>
      <c r="J197" s="149">
        <v>476</v>
      </c>
      <c r="K197" s="117">
        <v>1443</v>
      </c>
    </row>
    <row r="198" spans="2:11" ht="15" customHeight="1">
      <c r="B198" s="473"/>
      <c r="C198" s="476"/>
      <c r="D198" s="150" t="s">
        <v>1374</v>
      </c>
      <c r="E198" s="151">
        <v>24.2321</v>
      </c>
      <c r="F198" s="152">
        <v>33.0561</v>
      </c>
      <c r="G198" s="152">
        <v>35.3312</v>
      </c>
      <c r="H198" s="152">
        <v>44.0945</v>
      </c>
      <c r="I198" s="152">
        <v>53.5714</v>
      </c>
      <c r="J198" s="153">
        <v>56.6667</v>
      </c>
      <c r="K198" s="154">
        <v>44.09</v>
      </c>
    </row>
    <row r="199" spans="2:11" ht="15" customHeight="1">
      <c r="B199" s="471">
        <v>61</v>
      </c>
      <c r="C199" s="474" t="s">
        <v>1461</v>
      </c>
      <c r="D199" s="111" t="s">
        <v>671</v>
      </c>
      <c r="E199" s="145">
        <v>500</v>
      </c>
      <c r="F199" s="146">
        <v>772</v>
      </c>
      <c r="G199" s="146">
        <v>923</v>
      </c>
      <c r="H199" s="146">
        <v>588</v>
      </c>
      <c r="I199" s="146">
        <v>1444</v>
      </c>
      <c r="J199" s="144">
        <v>1473</v>
      </c>
      <c r="K199" s="116">
        <v>5700</v>
      </c>
    </row>
    <row r="200" spans="2:11" ht="15" customHeight="1">
      <c r="B200" s="472"/>
      <c r="C200" s="475"/>
      <c r="D200" s="84" t="s">
        <v>872</v>
      </c>
      <c r="E200" s="147">
        <v>108</v>
      </c>
      <c r="F200" s="148">
        <v>223</v>
      </c>
      <c r="G200" s="148">
        <v>309</v>
      </c>
      <c r="H200" s="148">
        <v>257</v>
      </c>
      <c r="I200" s="148">
        <v>781</v>
      </c>
      <c r="J200" s="149">
        <v>858</v>
      </c>
      <c r="K200" s="117">
        <v>2536</v>
      </c>
    </row>
    <row r="201" spans="2:11" ht="15" customHeight="1">
      <c r="B201" s="473"/>
      <c r="C201" s="476"/>
      <c r="D201" s="150" t="s">
        <v>1374</v>
      </c>
      <c r="E201" s="151">
        <v>21.6</v>
      </c>
      <c r="F201" s="152">
        <v>28.886</v>
      </c>
      <c r="G201" s="152">
        <v>33.4778</v>
      </c>
      <c r="H201" s="152">
        <v>43.7075</v>
      </c>
      <c r="I201" s="152">
        <v>54.0859</v>
      </c>
      <c r="J201" s="153">
        <v>58.2485</v>
      </c>
      <c r="K201" s="154">
        <v>44.49</v>
      </c>
    </row>
    <row r="202" spans="2:11" ht="15" customHeight="1">
      <c r="B202" s="471">
        <v>62</v>
      </c>
      <c r="C202" s="474" t="s">
        <v>1462</v>
      </c>
      <c r="D202" s="111" t="s">
        <v>671</v>
      </c>
      <c r="E202" s="145">
        <v>473</v>
      </c>
      <c r="F202" s="146">
        <v>615</v>
      </c>
      <c r="G202" s="146">
        <v>1019</v>
      </c>
      <c r="H202" s="146">
        <v>554</v>
      </c>
      <c r="I202" s="146">
        <v>668</v>
      </c>
      <c r="J202" s="144">
        <v>909</v>
      </c>
      <c r="K202" s="116">
        <v>4238</v>
      </c>
    </row>
    <row r="203" spans="2:11" ht="15" customHeight="1">
      <c r="B203" s="472"/>
      <c r="C203" s="475"/>
      <c r="D203" s="84" t="s">
        <v>872</v>
      </c>
      <c r="E203" s="147">
        <v>111</v>
      </c>
      <c r="F203" s="148">
        <v>174</v>
      </c>
      <c r="G203" s="148">
        <v>340</v>
      </c>
      <c r="H203" s="148">
        <v>256</v>
      </c>
      <c r="I203" s="148">
        <v>372</v>
      </c>
      <c r="J203" s="149">
        <v>464</v>
      </c>
      <c r="K203" s="117">
        <v>1717</v>
      </c>
    </row>
    <row r="204" spans="2:11" ht="15" customHeight="1">
      <c r="B204" s="473"/>
      <c r="C204" s="476"/>
      <c r="D204" s="150" t="s">
        <v>1374</v>
      </c>
      <c r="E204" s="151">
        <v>23.4672</v>
      </c>
      <c r="F204" s="152">
        <v>28.2927</v>
      </c>
      <c r="G204" s="152">
        <v>33.366</v>
      </c>
      <c r="H204" s="152">
        <v>46.2094</v>
      </c>
      <c r="I204" s="152">
        <v>55.6886</v>
      </c>
      <c r="J204" s="153">
        <v>51.0451</v>
      </c>
      <c r="K204" s="154">
        <v>40.51</v>
      </c>
    </row>
    <row r="205" spans="2:11" ht="15" customHeight="1">
      <c r="B205" s="471">
        <v>63</v>
      </c>
      <c r="C205" s="474" t="s">
        <v>1463</v>
      </c>
      <c r="D205" s="111" t="s">
        <v>671</v>
      </c>
      <c r="E205" s="145">
        <v>769</v>
      </c>
      <c r="F205" s="146">
        <v>830</v>
      </c>
      <c r="G205" s="146">
        <v>903</v>
      </c>
      <c r="H205" s="146">
        <v>786</v>
      </c>
      <c r="I205" s="146">
        <v>780</v>
      </c>
      <c r="J205" s="144">
        <v>636</v>
      </c>
      <c r="K205" s="116">
        <v>4704</v>
      </c>
    </row>
    <row r="206" spans="2:11" ht="15" customHeight="1">
      <c r="B206" s="472"/>
      <c r="C206" s="475"/>
      <c r="D206" s="84" t="s">
        <v>872</v>
      </c>
      <c r="E206" s="147">
        <v>126</v>
      </c>
      <c r="F206" s="148">
        <v>200</v>
      </c>
      <c r="G206" s="148">
        <v>258</v>
      </c>
      <c r="H206" s="148">
        <v>287</v>
      </c>
      <c r="I206" s="148">
        <v>359</v>
      </c>
      <c r="J206" s="149">
        <v>301</v>
      </c>
      <c r="K206" s="117">
        <v>1531</v>
      </c>
    </row>
    <row r="207" spans="2:11" ht="15" customHeight="1">
      <c r="B207" s="473"/>
      <c r="C207" s="476"/>
      <c r="D207" s="150" t="s">
        <v>1374</v>
      </c>
      <c r="E207" s="151">
        <v>16.3849</v>
      </c>
      <c r="F207" s="152">
        <v>24.0964</v>
      </c>
      <c r="G207" s="152">
        <v>28.5714</v>
      </c>
      <c r="H207" s="152">
        <v>36.514</v>
      </c>
      <c r="I207" s="152">
        <v>46.0256</v>
      </c>
      <c r="J207" s="153">
        <v>47.327</v>
      </c>
      <c r="K207" s="154">
        <v>32.55</v>
      </c>
    </row>
    <row r="208" spans="2:11" ht="15" customHeight="1">
      <c r="B208" s="471">
        <v>64</v>
      </c>
      <c r="C208" s="474" t="s">
        <v>1957</v>
      </c>
      <c r="D208" s="111" t="s">
        <v>671</v>
      </c>
      <c r="E208" s="145">
        <v>449</v>
      </c>
      <c r="F208" s="146">
        <v>659</v>
      </c>
      <c r="G208" s="146">
        <v>764</v>
      </c>
      <c r="H208" s="146">
        <v>519</v>
      </c>
      <c r="I208" s="146">
        <v>937</v>
      </c>
      <c r="J208" s="144">
        <v>740</v>
      </c>
      <c r="K208" s="116">
        <v>4068</v>
      </c>
    </row>
    <row r="209" spans="2:11" ht="15" customHeight="1">
      <c r="B209" s="472"/>
      <c r="C209" s="475"/>
      <c r="D209" s="84" t="s">
        <v>872</v>
      </c>
      <c r="E209" s="147">
        <v>90</v>
      </c>
      <c r="F209" s="148">
        <v>195</v>
      </c>
      <c r="G209" s="148">
        <v>269</v>
      </c>
      <c r="H209" s="148">
        <v>211</v>
      </c>
      <c r="I209" s="148">
        <v>554</v>
      </c>
      <c r="J209" s="149">
        <v>413</v>
      </c>
      <c r="K209" s="117">
        <v>1732</v>
      </c>
    </row>
    <row r="210" spans="2:11" ht="15" customHeight="1">
      <c r="B210" s="473"/>
      <c r="C210" s="476"/>
      <c r="D210" s="150" t="s">
        <v>1374</v>
      </c>
      <c r="E210" s="151">
        <v>20.0445</v>
      </c>
      <c r="F210" s="152">
        <v>29.5903</v>
      </c>
      <c r="G210" s="152">
        <v>35.2094</v>
      </c>
      <c r="H210" s="152">
        <v>40.6551</v>
      </c>
      <c r="I210" s="152">
        <v>59.1249</v>
      </c>
      <c r="J210" s="153">
        <v>55.8108</v>
      </c>
      <c r="K210" s="154">
        <v>42.58</v>
      </c>
    </row>
    <row r="211" spans="2:11" ht="15" customHeight="1">
      <c r="B211" s="471">
        <v>65</v>
      </c>
      <c r="C211" s="474" t="s">
        <v>366</v>
      </c>
      <c r="D211" s="111" t="s">
        <v>671</v>
      </c>
      <c r="E211" s="145">
        <v>650</v>
      </c>
      <c r="F211" s="146">
        <v>1278</v>
      </c>
      <c r="G211" s="146">
        <v>1636</v>
      </c>
      <c r="H211" s="146">
        <v>988</v>
      </c>
      <c r="I211" s="146">
        <v>1029</v>
      </c>
      <c r="J211" s="144">
        <v>1538</v>
      </c>
      <c r="K211" s="116">
        <v>7119</v>
      </c>
    </row>
    <row r="212" spans="2:11" ht="15" customHeight="1">
      <c r="B212" s="472"/>
      <c r="C212" s="475"/>
      <c r="D212" s="84" t="s">
        <v>872</v>
      </c>
      <c r="E212" s="147">
        <v>143</v>
      </c>
      <c r="F212" s="148">
        <v>358</v>
      </c>
      <c r="G212" s="148">
        <v>555</v>
      </c>
      <c r="H212" s="148">
        <v>389</v>
      </c>
      <c r="I212" s="148">
        <v>566</v>
      </c>
      <c r="J212" s="149">
        <v>828</v>
      </c>
      <c r="K212" s="117">
        <v>2839</v>
      </c>
    </row>
    <row r="213" spans="2:11" ht="15" customHeight="1">
      <c r="B213" s="473"/>
      <c r="C213" s="476"/>
      <c r="D213" s="150" t="s">
        <v>1374</v>
      </c>
      <c r="E213" s="151">
        <v>22</v>
      </c>
      <c r="F213" s="152">
        <v>28.0125</v>
      </c>
      <c r="G213" s="152">
        <v>33.9242</v>
      </c>
      <c r="H213" s="152">
        <v>39.3725</v>
      </c>
      <c r="I213" s="152">
        <v>55.0049</v>
      </c>
      <c r="J213" s="153">
        <v>53.8362</v>
      </c>
      <c r="K213" s="154">
        <v>39.88</v>
      </c>
    </row>
    <row r="214" spans="2:11" ht="15" customHeight="1">
      <c r="B214" s="471">
        <v>66</v>
      </c>
      <c r="C214" s="474" t="s">
        <v>950</v>
      </c>
      <c r="D214" s="111" t="s">
        <v>671</v>
      </c>
      <c r="E214" s="145">
        <v>206</v>
      </c>
      <c r="F214" s="146">
        <v>703</v>
      </c>
      <c r="G214" s="146">
        <v>853</v>
      </c>
      <c r="H214" s="146">
        <v>365</v>
      </c>
      <c r="I214" s="146">
        <v>376</v>
      </c>
      <c r="J214" s="144">
        <v>494</v>
      </c>
      <c r="K214" s="116">
        <v>2997</v>
      </c>
    </row>
    <row r="215" spans="2:11" ht="15" customHeight="1">
      <c r="B215" s="472"/>
      <c r="C215" s="475"/>
      <c r="D215" s="84" t="s">
        <v>872</v>
      </c>
      <c r="E215" s="147">
        <v>47</v>
      </c>
      <c r="F215" s="148">
        <v>188</v>
      </c>
      <c r="G215" s="148">
        <v>271</v>
      </c>
      <c r="H215" s="148">
        <v>155</v>
      </c>
      <c r="I215" s="148">
        <v>214</v>
      </c>
      <c r="J215" s="149">
        <v>285</v>
      </c>
      <c r="K215" s="117">
        <v>1160</v>
      </c>
    </row>
    <row r="216" spans="2:11" ht="15" customHeight="1">
      <c r="B216" s="473"/>
      <c r="C216" s="476"/>
      <c r="D216" s="150" t="s">
        <v>1374</v>
      </c>
      <c r="E216" s="151">
        <v>22.8155</v>
      </c>
      <c r="F216" s="152">
        <v>26.7425</v>
      </c>
      <c r="G216" s="152">
        <v>31.7702</v>
      </c>
      <c r="H216" s="152">
        <v>42.4658</v>
      </c>
      <c r="I216" s="152">
        <v>56.9149</v>
      </c>
      <c r="J216" s="153">
        <v>57.6923</v>
      </c>
      <c r="K216" s="154">
        <v>38.71</v>
      </c>
    </row>
    <row r="217" spans="2:11" ht="15" customHeight="1">
      <c r="B217" s="471">
        <v>67</v>
      </c>
      <c r="C217" s="474" t="s">
        <v>367</v>
      </c>
      <c r="D217" s="111" t="s">
        <v>671</v>
      </c>
      <c r="E217" s="145">
        <v>637</v>
      </c>
      <c r="F217" s="146">
        <v>676</v>
      </c>
      <c r="G217" s="146">
        <v>1319</v>
      </c>
      <c r="H217" s="146">
        <v>996</v>
      </c>
      <c r="I217" s="146">
        <v>791</v>
      </c>
      <c r="J217" s="144">
        <v>859</v>
      </c>
      <c r="K217" s="116">
        <v>5278</v>
      </c>
    </row>
    <row r="218" spans="2:11" ht="15" customHeight="1">
      <c r="B218" s="472"/>
      <c r="C218" s="475"/>
      <c r="D218" s="84" t="s">
        <v>872</v>
      </c>
      <c r="E218" s="147">
        <v>142</v>
      </c>
      <c r="F218" s="148">
        <v>242</v>
      </c>
      <c r="G218" s="148">
        <v>577</v>
      </c>
      <c r="H218" s="148">
        <v>502</v>
      </c>
      <c r="I218" s="148">
        <v>418</v>
      </c>
      <c r="J218" s="149">
        <v>488</v>
      </c>
      <c r="K218" s="117">
        <v>2369</v>
      </c>
    </row>
    <row r="219" spans="2:11" ht="15" customHeight="1">
      <c r="B219" s="473"/>
      <c r="C219" s="476"/>
      <c r="D219" s="150" t="s">
        <v>1374</v>
      </c>
      <c r="E219" s="151">
        <v>22.292</v>
      </c>
      <c r="F219" s="152">
        <v>35.7988</v>
      </c>
      <c r="G219" s="152">
        <v>43.7453</v>
      </c>
      <c r="H219" s="152">
        <v>50.4016</v>
      </c>
      <c r="I219" s="152">
        <v>52.8445</v>
      </c>
      <c r="J219" s="153">
        <v>56.8102</v>
      </c>
      <c r="K219" s="154">
        <v>44.88</v>
      </c>
    </row>
    <row r="220" spans="2:11" ht="15" customHeight="1">
      <c r="B220" s="471">
        <v>68</v>
      </c>
      <c r="C220" s="474" t="s">
        <v>368</v>
      </c>
      <c r="D220" s="111" t="s">
        <v>671</v>
      </c>
      <c r="E220" s="145">
        <v>301</v>
      </c>
      <c r="F220" s="146">
        <v>458</v>
      </c>
      <c r="G220" s="146">
        <v>835</v>
      </c>
      <c r="H220" s="146">
        <v>520</v>
      </c>
      <c r="I220" s="146">
        <v>502</v>
      </c>
      <c r="J220" s="144">
        <v>741</v>
      </c>
      <c r="K220" s="116">
        <v>3357</v>
      </c>
    </row>
    <row r="221" spans="2:11" ht="15" customHeight="1">
      <c r="B221" s="472"/>
      <c r="C221" s="475"/>
      <c r="D221" s="84" t="s">
        <v>872</v>
      </c>
      <c r="E221" s="147">
        <v>77</v>
      </c>
      <c r="F221" s="148">
        <v>138</v>
      </c>
      <c r="G221" s="148">
        <v>305</v>
      </c>
      <c r="H221" s="148">
        <v>248</v>
      </c>
      <c r="I221" s="148">
        <v>272</v>
      </c>
      <c r="J221" s="149">
        <v>375</v>
      </c>
      <c r="K221" s="117">
        <v>1415</v>
      </c>
    </row>
    <row r="222" spans="2:11" ht="15" customHeight="1">
      <c r="B222" s="473"/>
      <c r="C222" s="476"/>
      <c r="D222" s="150" t="s">
        <v>1374</v>
      </c>
      <c r="E222" s="151">
        <v>25.5814</v>
      </c>
      <c r="F222" s="152">
        <v>30.131</v>
      </c>
      <c r="G222" s="152">
        <v>36.5269</v>
      </c>
      <c r="H222" s="152">
        <v>47.6923</v>
      </c>
      <c r="I222" s="152">
        <v>54.1833</v>
      </c>
      <c r="J222" s="153">
        <v>50.6073</v>
      </c>
      <c r="K222" s="154">
        <v>42.15</v>
      </c>
    </row>
    <row r="223" spans="2:11" ht="15" customHeight="1">
      <c r="B223" s="471">
        <v>69</v>
      </c>
      <c r="C223" s="474" t="s">
        <v>369</v>
      </c>
      <c r="D223" s="111" t="s">
        <v>671</v>
      </c>
      <c r="E223" s="145">
        <v>424</v>
      </c>
      <c r="F223" s="146">
        <v>519</v>
      </c>
      <c r="G223" s="146">
        <v>694</v>
      </c>
      <c r="H223" s="146">
        <v>460</v>
      </c>
      <c r="I223" s="146">
        <v>356</v>
      </c>
      <c r="J223" s="144">
        <v>691</v>
      </c>
      <c r="K223" s="116">
        <v>3144</v>
      </c>
    </row>
    <row r="224" spans="2:11" ht="15" customHeight="1">
      <c r="B224" s="472"/>
      <c r="C224" s="475"/>
      <c r="D224" s="84" t="s">
        <v>872</v>
      </c>
      <c r="E224" s="147">
        <v>84</v>
      </c>
      <c r="F224" s="148">
        <v>152</v>
      </c>
      <c r="G224" s="148">
        <v>244</v>
      </c>
      <c r="H224" s="148">
        <v>205</v>
      </c>
      <c r="I224" s="148">
        <v>174</v>
      </c>
      <c r="J224" s="149">
        <v>374</v>
      </c>
      <c r="K224" s="117">
        <v>1233</v>
      </c>
    </row>
    <row r="225" spans="2:11" ht="15" customHeight="1">
      <c r="B225" s="473"/>
      <c r="C225" s="476"/>
      <c r="D225" s="150" t="s">
        <v>1374</v>
      </c>
      <c r="E225" s="151">
        <v>19.8113</v>
      </c>
      <c r="F225" s="152">
        <v>29.2871</v>
      </c>
      <c r="G225" s="152">
        <v>35.1585</v>
      </c>
      <c r="H225" s="152">
        <v>44.5652</v>
      </c>
      <c r="I225" s="152">
        <v>48.8764</v>
      </c>
      <c r="J225" s="153">
        <v>54.1245</v>
      </c>
      <c r="K225" s="154">
        <v>39.22</v>
      </c>
    </row>
    <row r="226" spans="2:11" ht="15" customHeight="1">
      <c r="B226" s="471">
        <v>70</v>
      </c>
      <c r="C226" s="474" t="s">
        <v>370</v>
      </c>
      <c r="D226" s="111" t="s">
        <v>671</v>
      </c>
      <c r="E226" s="145">
        <v>353</v>
      </c>
      <c r="F226" s="146">
        <v>443</v>
      </c>
      <c r="G226" s="146">
        <v>525</v>
      </c>
      <c r="H226" s="146">
        <v>424</v>
      </c>
      <c r="I226" s="146">
        <v>359</v>
      </c>
      <c r="J226" s="144">
        <v>676</v>
      </c>
      <c r="K226" s="116">
        <v>2780</v>
      </c>
    </row>
    <row r="227" spans="2:11" ht="15" customHeight="1">
      <c r="B227" s="472"/>
      <c r="C227" s="475"/>
      <c r="D227" s="84" t="s">
        <v>872</v>
      </c>
      <c r="E227" s="147">
        <v>87</v>
      </c>
      <c r="F227" s="148">
        <v>127</v>
      </c>
      <c r="G227" s="148">
        <v>209</v>
      </c>
      <c r="H227" s="148">
        <v>184</v>
      </c>
      <c r="I227" s="148">
        <v>173</v>
      </c>
      <c r="J227" s="149">
        <v>386</v>
      </c>
      <c r="K227" s="117">
        <v>1166</v>
      </c>
    </row>
    <row r="228" spans="2:11" ht="15" customHeight="1">
      <c r="B228" s="473"/>
      <c r="C228" s="476"/>
      <c r="D228" s="150" t="s">
        <v>1374</v>
      </c>
      <c r="E228" s="151">
        <v>24.6459</v>
      </c>
      <c r="F228" s="152">
        <v>28.6682</v>
      </c>
      <c r="G228" s="152">
        <v>39.8095</v>
      </c>
      <c r="H228" s="152">
        <v>43.3962</v>
      </c>
      <c r="I228" s="152">
        <v>48.1894</v>
      </c>
      <c r="J228" s="153">
        <v>57.1006</v>
      </c>
      <c r="K228" s="154">
        <v>41.94</v>
      </c>
    </row>
    <row r="229" spans="2:11" ht="15" customHeight="1">
      <c r="B229" s="471">
        <v>71</v>
      </c>
      <c r="C229" s="474" t="s">
        <v>371</v>
      </c>
      <c r="D229" s="111" t="s">
        <v>671</v>
      </c>
      <c r="E229" s="145">
        <v>275</v>
      </c>
      <c r="F229" s="146">
        <v>312</v>
      </c>
      <c r="G229" s="146">
        <v>528</v>
      </c>
      <c r="H229" s="146">
        <v>364</v>
      </c>
      <c r="I229" s="146">
        <v>396</v>
      </c>
      <c r="J229" s="144">
        <v>425</v>
      </c>
      <c r="K229" s="116">
        <v>2300</v>
      </c>
    </row>
    <row r="230" spans="2:11" ht="15" customHeight="1">
      <c r="B230" s="472"/>
      <c r="C230" s="475"/>
      <c r="D230" s="84" t="s">
        <v>872</v>
      </c>
      <c r="E230" s="147">
        <v>68</v>
      </c>
      <c r="F230" s="148">
        <v>87</v>
      </c>
      <c r="G230" s="148">
        <v>174</v>
      </c>
      <c r="H230" s="148">
        <v>165</v>
      </c>
      <c r="I230" s="148">
        <v>213</v>
      </c>
      <c r="J230" s="149">
        <v>224</v>
      </c>
      <c r="K230" s="117">
        <v>931</v>
      </c>
    </row>
    <row r="231" spans="2:11" ht="15" customHeight="1">
      <c r="B231" s="473"/>
      <c r="C231" s="476"/>
      <c r="D231" s="150" t="s">
        <v>1374</v>
      </c>
      <c r="E231" s="151">
        <v>24.7273</v>
      </c>
      <c r="F231" s="152">
        <v>27.8846</v>
      </c>
      <c r="G231" s="152">
        <v>32.9545</v>
      </c>
      <c r="H231" s="152">
        <v>45.3297</v>
      </c>
      <c r="I231" s="152">
        <v>53.7879</v>
      </c>
      <c r="J231" s="153">
        <v>52.7059</v>
      </c>
      <c r="K231" s="154">
        <v>40.48</v>
      </c>
    </row>
    <row r="232" spans="2:11" ht="15" customHeight="1">
      <c r="B232" s="471">
        <v>72</v>
      </c>
      <c r="C232" s="474" t="s">
        <v>372</v>
      </c>
      <c r="D232" s="111" t="s">
        <v>671</v>
      </c>
      <c r="E232" s="145">
        <v>335</v>
      </c>
      <c r="F232" s="146">
        <v>483</v>
      </c>
      <c r="G232" s="146">
        <v>561</v>
      </c>
      <c r="H232" s="146">
        <v>344</v>
      </c>
      <c r="I232" s="146">
        <v>269</v>
      </c>
      <c r="J232" s="144">
        <v>275</v>
      </c>
      <c r="K232" s="116">
        <v>2267</v>
      </c>
    </row>
    <row r="233" spans="2:11" ht="15" customHeight="1">
      <c r="B233" s="472"/>
      <c r="C233" s="475"/>
      <c r="D233" s="84" t="s">
        <v>872</v>
      </c>
      <c r="E233" s="147">
        <v>75</v>
      </c>
      <c r="F233" s="148">
        <v>159</v>
      </c>
      <c r="G233" s="148">
        <v>204</v>
      </c>
      <c r="H233" s="148">
        <v>135</v>
      </c>
      <c r="I233" s="148">
        <v>141</v>
      </c>
      <c r="J233" s="149">
        <v>140</v>
      </c>
      <c r="K233" s="117">
        <v>854</v>
      </c>
    </row>
    <row r="234" spans="2:11" ht="15" customHeight="1">
      <c r="B234" s="473"/>
      <c r="C234" s="476"/>
      <c r="D234" s="150" t="s">
        <v>1374</v>
      </c>
      <c r="E234" s="151">
        <v>22.3881</v>
      </c>
      <c r="F234" s="152">
        <v>32.9193</v>
      </c>
      <c r="G234" s="152">
        <v>36.3636</v>
      </c>
      <c r="H234" s="152">
        <v>39.2442</v>
      </c>
      <c r="I234" s="152">
        <v>52.4164</v>
      </c>
      <c r="J234" s="153">
        <v>50.9091</v>
      </c>
      <c r="K234" s="154">
        <v>37.67</v>
      </c>
    </row>
    <row r="235" spans="2:11" ht="15" customHeight="1">
      <c r="B235" s="471">
        <v>73</v>
      </c>
      <c r="C235" s="474" t="s">
        <v>255</v>
      </c>
      <c r="D235" s="111" t="s">
        <v>671</v>
      </c>
      <c r="E235" s="145">
        <v>523</v>
      </c>
      <c r="F235" s="146">
        <v>676</v>
      </c>
      <c r="G235" s="146">
        <v>830</v>
      </c>
      <c r="H235" s="146">
        <v>621</v>
      </c>
      <c r="I235" s="146">
        <v>470</v>
      </c>
      <c r="J235" s="144">
        <v>418</v>
      </c>
      <c r="K235" s="116">
        <v>3538</v>
      </c>
    </row>
    <row r="236" spans="2:11" ht="15" customHeight="1">
      <c r="B236" s="472"/>
      <c r="C236" s="475"/>
      <c r="D236" s="84" t="s">
        <v>872</v>
      </c>
      <c r="E236" s="147">
        <v>97</v>
      </c>
      <c r="F236" s="148">
        <v>157</v>
      </c>
      <c r="G236" s="148">
        <v>244</v>
      </c>
      <c r="H236" s="148">
        <v>245</v>
      </c>
      <c r="I236" s="148">
        <v>228</v>
      </c>
      <c r="J236" s="149">
        <v>196</v>
      </c>
      <c r="K236" s="117">
        <v>1167</v>
      </c>
    </row>
    <row r="237" spans="2:11" ht="15" customHeight="1">
      <c r="B237" s="473"/>
      <c r="C237" s="476"/>
      <c r="D237" s="150" t="s">
        <v>1374</v>
      </c>
      <c r="E237" s="151">
        <v>18.5468</v>
      </c>
      <c r="F237" s="152">
        <v>23.2249</v>
      </c>
      <c r="G237" s="152">
        <v>29.3976</v>
      </c>
      <c r="H237" s="152">
        <v>39.4525</v>
      </c>
      <c r="I237" s="152">
        <v>48.5106</v>
      </c>
      <c r="J237" s="153">
        <v>46.89</v>
      </c>
      <c r="K237" s="154">
        <v>32.98</v>
      </c>
    </row>
    <row r="238" spans="2:11" ht="15" customHeight="1">
      <c r="B238" s="471">
        <v>74</v>
      </c>
      <c r="C238" s="474" t="s">
        <v>952</v>
      </c>
      <c r="D238" s="111" t="s">
        <v>671</v>
      </c>
      <c r="E238" s="145">
        <v>367</v>
      </c>
      <c r="F238" s="146">
        <v>785</v>
      </c>
      <c r="G238" s="146">
        <v>921</v>
      </c>
      <c r="H238" s="146">
        <v>407</v>
      </c>
      <c r="I238" s="146">
        <v>457</v>
      </c>
      <c r="J238" s="144">
        <v>564</v>
      </c>
      <c r="K238" s="116">
        <v>3501</v>
      </c>
    </row>
    <row r="239" spans="2:11" ht="15" customHeight="1">
      <c r="B239" s="472"/>
      <c r="C239" s="475"/>
      <c r="D239" s="84" t="s">
        <v>872</v>
      </c>
      <c r="E239" s="147">
        <v>79</v>
      </c>
      <c r="F239" s="148">
        <v>242</v>
      </c>
      <c r="G239" s="148">
        <v>312</v>
      </c>
      <c r="H239" s="148">
        <v>189</v>
      </c>
      <c r="I239" s="148">
        <v>234</v>
      </c>
      <c r="J239" s="149">
        <v>300</v>
      </c>
      <c r="K239" s="117">
        <v>1356</v>
      </c>
    </row>
    <row r="240" spans="2:11" ht="15" customHeight="1">
      <c r="B240" s="473"/>
      <c r="C240" s="476"/>
      <c r="D240" s="150" t="s">
        <v>1374</v>
      </c>
      <c r="E240" s="151">
        <v>21.5259</v>
      </c>
      <c r="F240" s="152">
        <v>30.828</v>
      </c>
      <c r="G240" s="152">
        <v>33.8762</v>
      </c>
      <c r="H240" s="152">
        <v>46.4373</v>
      </c>
      <c r="I240" s="152">
        <v>51.2035</v>
      </c>
      <c r="J240" s="153">
        <v>53.1915</v>
      </c>
      <c r="K240" s="154">
        <v>38.73</v>
      </c>
    </row>
    <row r="241" spans="2:11" ht="15" customHeight="1">
      <c r="B241" s="402" t="s">
        <v>720</v>
      </c>
      <c r="C241" s="466"/>
      <c r="D241" s="111" t="s">
        <v>671</v>
      </c>
      <c r="E241" s="146">
        <v>40392</v>
      </c>
      <c r="F241" s="146">
        <v>56160</v>
      </c>
      <c r="G241" s="146">
        <v>70920</v>
      </c>
      <c r="H241" s="146">
        <v>49618</v>
      </c>
      <c r="I241" s="146">
        <v>52616</v>
      </c>
      <c r="J241" s="146">
        <v>68462</v>
      </c>
      <c r="K241" s="116">
        <v>338168</v>
      </c>
    </row>
    <row r="242" spans="2:11" ht="15" customHeight="1">
      <c r="B242" s="467"/>
      <c r="C242" s="468"/>
      <c r="D242" s="84" t="s">
        <v>872</v>
      </c>
      <c r="E242" s="163">
        <v>9138</v>
      </c>
      <c r="F242" s="164">
        <v>16118</v>
      </c>
      <c r="G242" s="164">
        <v>24767</v>
      </c>
      <c r="H242" s="164">
        <v>21568</v>
      </c>
      <c r="I242" s="164">
        <v>27591</v>
      </c>
      <c r="J242" s="165">
        <v>35449</v>
      </c>
      <c r="K242" s="117">
        <v>134631</v>
      </c>
    </row>
    <row r="243" spans="2:11" ht="15" customHeight="1">
      <c r="B243" s="469"/>
      <c r="C243" s="470"/>
      <c r="D243" s="150" t="s">
        <v>1374</v>
      </c>
      <c r="E243" s="151">
        <v>22.62</v>
      </c>
      <c r="F243" s="152">
        <v>28.7</v>
      </c>
      <c r="G243" s="152">
        <v>34.92</v>
      </c>
      <c r="H243" s="152">
        <v>43.47</v>
      </c>
      <c r="I243" s="152">
        <v>52.44</v>
      </c>
      <c r="J243" s="153">
        <v>51.78</v>
      </c>
      <c r="K243" s="154">
        <v>39.81</v>
      </c>
    </row>
    <row r="244" spans="2:11" ht="15" customHeight="1">
      <c r="B244" s="325"/>
      <c r="C244" s="325"/>
      <c r="D244" s="325"/>
      <c r="E244" s="325"/>
      <c r="F244" s="325"/>
      <c r="G244" s="325"/>
      <c r="H244" s="325"/>
      <c r="I244" s="325"/>
      <c r="J244" s="325"/>
      <c r="K244" s="325"/>
    </row>
  </sheetData>
  <sheetProtection/>
  <mergeCells count="189">
    <mergeCell ref="C171:C173"/>
    <mergeCell ref="C217:C219"/>
    <mergeCell ref="C156:C158"/>
    <mergeCell ref="C220:C222"/>
    <mergeCell ref="C186:C188"/>
    <mergeCell ref="C196:C198"/>
    <mergeCell ref="C189:C191"/>
    <mergeCell ref="C194:C195"/>
    <mergeCell ref="C183:C185"/>
    <mergeCell ref="C141:C143"/>
    <mergeCell ref="C144:C146"/>
    <mergeCell ref="C174:C176"/>
    <mergeCell ref="C177:C179"/>
    <mergeCell ref="C180:C182"/>
    <mergeCell ref="C125:C127"/>
    <mergeCell ref="C130:C131"/>
    <mergeCell ref="C159:C161"/>
    <mergeCell ref="C162:C164"/>
    <mergeCell ref="C165:C167"/>
    <mergeCell ref="C116:C118"/>
    <mergeCell ref="C147:C149"/>
    <mergeCell ref="C150:C152"/>
    <mergeCell ref="C153:C155"/>
    <mergeCell ref="C95:C97"/>
    <mergeCell ref="C98:C100"/>
    <mergeCell ref="C101:C103"/>
    <mergeCell ref="C104:C106"/>
    <mergeCell ref="C135:C137"/>
    <mergeCell ref="C138:C140"/>
    <mergeCell ref="C113:C115"/>
    <mergeCell ref="C107:C109"/>
    <mergeCell ref="C110:C112"/>
    <mergeCell ref="C132:C134"/>
    <mergeCell ref="C61:C63"/>
    <mergeCell ref="C89:C91"/>
    <mergeCell ref="C92:C94"/>
    <mergeCell ref="C74:C76"/>
    <mergeCell ref="C77:C79"/>
    <mergeCell ref="C80:C82"/>
    <mergeCell ref="C83:C85"/>
    <mergeCell ref="B220:B222"/>
    <mergeCell ref="B159:B161"/>
    <mergeCell ref="B162:B164"/>
    <mergeCell ref="B165:B167"/>
    <mergeCell ref="B171:B173"/>
    <mergeCell ref="B217:B219"/>
    <mergeCell ref="B180:B182"/>
    <mergeCell ref="B183:B185"/>
    <mergeCell ref="B147:B149"/>
    <mergeCell ref="C68:C70"/>
    <mergeCell ref="C71:C73"/>
    <mergeCell ref="C86:C88"/>
    <mergeCell ref="C119:C121"/>
    <mergeCell ref="C122:C124"/>
    <mergeCell ref="C25:C27"/>
    <mergeCell ref="C34:C36"/>
    <mergeCell ref="C37:C39"/>
    <mergeCell ref="C40:C42"/>
    <mergeCell ref="C43:C45"/>
    <mergeCell ref="C46:C48"/>
    <mergeCell ref="C49:C51"/>
    <mergeCell ref="C52:C54"/>
    <mergeCell ref="C55:C57"/>
    <mergeCell ref="B186:B188"/>
    <mergeCell ref="B196:B198"/>
    <mergeCell ref="B189:B191"/>
    <mergeCell ref="B194:B195"/>
    <mergeCell ref="B174:B176"/>
    <mergeCell ref="B177:B179"/>
    <mergeCell ref="B150:B152"/>
    <mergeCell ref="B153:B155"/>
    <mergeCell ref="B156:B158"/>
    <mergeCell ref="B135:B137"/>
    <mergeCell ref="B138:B140"/>
    <mergeCell ref="B141:B143"/>
    <mergeCell ref="B144:B146"/>
    <mergeCell ref="B110:B112"/>
    <mergeCell ref="B132:B134"/>
    <mergeCell ref="B125:B127"/>
    <mergeCell ref="B130:B131"/>
    <mergeCell ref="B116:B118"/>
    <mergeCell ref="B119:B121"/>
    <mergeCell ref="B122:B124"/>
    <mergeCell ref="B113:B115"/>
    <mergeCell ref="B92:B94"/>
    <mergeCell ref="B80:B82"/>
    <mergeCell ref="B83:B85"/>
    <mergeCell ref="B86:B88"/>
    <mergeCell ref="B61:B63"/>
    <mergeCell ref="B107:B109"/>
    <mergeCell ref="B68:B70"/>
    <mergeCell ref="B95:B97"/>
    <mergeCell ref="B58:B60"/>
    <mergeCell ref="B22:B24"/>
    <mergeCell ref="B28:B30"/>
    <mergeCell ref="B31:B33"/>
    <mergeCell ref="B34:B36"/>
    <mergeCell ref="B89:B91"/>
    <mergeCell ref="B77:B79"/>
    <mergeCell ref="B49:B51"/>
    <mergeCell ref="B52:B54"/>
    <mergeCell ref="B55:B57"/>
    <mergeCell ref="B40:B42"/>
    <mergeCell ref="B43:B45"/>
    <mergeCell ref="B46:B48"/>
    <mergeCell ref="C28:C30"/>
    <mergeCell ref="C31:C33"/>
    <mergeCell ref="C10:C12"/>
    <mergeCell ref="C13:C15"/>
    <mergeCell ref="C16:C18"/>
    <mergeCell ref="C19:C21"/>
    <mergeCell ref="C22:C24"/>
    <mergeCell ref="J5:J6"/>
    <mergeCell ref="K5:K6"/>
    <mergeCell ref="B74:B76"/>
    <mergeCell ref="D5:D6"/>
    <mergeCell ref="E5:E6"/>
    <mergeCell ref="F5:F6"/>
    <mergeCell ref="G5:G6"/>
    <mergeCell ref="B10:B12"/>
    <mergeCell ref="B13:B15"/>
    <mergeCell ref="B16:B18"/>
    <mergeCell ref="H5:H6"/>
    <mergeCell ref="B25:B27"/>
    <mergeCell ref="C58:C60"/>
    <mergeCell ref="B5:B6"/>
    <mergeCell ref="C5:C6"/>
    <mergeCell ref="I5:I6"/>
    <mergeCell ref="B19:B21"/>
    <mergeCell ref="B7:B9"/>
    <mergeCell ref="C7:C9"/>
    <mergeCell ref="B37:B39"/>
    <mergeCell ref="J66:J67"/>
    <mergeCell ref="K66:K67"/>
    <mergeCell ref="B98:B100"/>
    <mergeCell ref="B101:B103"/>
    <mergeCell ref="B104:B106"/>
    <mergeCell ref="B71:B73"/>
    <mergeCell ref="B66:B67"/>
    <mergeCell ref="C66:C67"/>
    <mergeCell ref="D66:D67"/>
    <mergeCell ref="E66:E67"/>
    <mergeCell ref="I130:I131"/>
    <mergeCell ref="J130:J131"/>
    <mergeCell ref="K130:K131"/>
    <mergeCell ref="B168:B170"/>
    <mergeCell ref="C168:C170"/>
    <mergeCell ref="E130:E131"/>
    <mergeCell ref="F130:F131"/>
    <mergeCell ref="G130:G131"/>
    <mergeCell ref="H130:H131"/>
    <mergeCell ref="D130:D131"/>
    <mergeCell ref="B199:B201"/>
    <mergeCell ref="B202:B204"/>
    <mergeCell ref="J194:J195"/>
    <mergeCell ref="K194:K195"/>
    <mergeCell ref="D194:D195"/>
    <mergeCell ref="E194:E195"/>
    <mergeCell ref="F194:F195"/>
    <mergeCell ref="G194:G195"/>
    <mergeCell ref="H194:H195"/>
    <mergeCell ref="I194:I195"/>
    <mergeCell ref="B205:B207"/>
    <mergeCell ref="B208:B210"/>
    <mergeCell ref="B211:B213"/>
    <mergeCell ref="B214:B216"/>
    <mergeCell ref="C205:C207"/>
    <mergeCell ref="C208:C210"/>
    <mergeCell ref="C211:C213"/>
    <mergeCell ref="C214:C216"/>
    <mergeCell ref="B232:B234"/>
    <mergeCell ref="B235:B237"/>
    <mergeCell ref="C229:C231"/>
    <mergeCell ref="B223:B225"/>
    <mergeCell ref="C223:C225"/>
    <mergeCell ref="B226:B228"/>
    <mergeCell ref="C226:C228"/>
    <mergeCell ref="C232:C234"/>
    <mergeCell ref="C235:C237"/>
    <mergeCell ref="F66:F67"/>
    <mergeCell ref="G66:G67"/>
    <mergeCell ref="H66:H67"/>
    <mergeCell ref="I66:I67"/>
    <mergeCell ref="B241:C243"/>
    <mergeCell ref="B238:B240"/>
    <mergeCell ref="C238:C240"/>
    <mergeCell ref="C199:C201"/>
    <mergeCell ref="C202:C204"/>
    <mergeCell ref="B229:B231"/>
  </mergeCells>
  <printOptions/>
  <pageMargins left="0.4724409448818898" right="0.4724409448818898" top="0.5905511811023623" bottom="0.5905511811023623" header="0" footer="0.3937007874015748"/>
  <pageSetup firstPageNumber="22" useFirstPageNumber="1" horizontalDpi="600" verticalDpi="600" orientation="portrait" pageOrder="overThenDown" paperSize="9" scale="87" r:id="rId2"/>
  <rowBreaks count="1" manualBreakCount="1">
    <brk id="64" max="255" man="1"/>
  </rowBreaks>
  <drawing r:id="rId1"/>
</worksheet>
</file>

<file path=xl/worksheets/sheet16.xml><?xml version="1.0" encoding="utf-8"?>
<worksheet xmlns="http://schemas.openxmlformats.org/spreadsheetml/2006/main" xmlns:r="http://schemas.openxmlformats.org/officeDocument/2006/relationships">
  <sheetPr>
    <tabColor rgb="FF00B0F0"/>
  </sheetPr>
  <dimension ref="B1:M242"/>
  <sheetViews>
    <sheetView workbookViewId="0" topLeftCell="A1">
      <selection activeCell="A1" sqref="A1"/>
    </sheetView>
  </sheetViews>
  <sheetFormatPr defaultColWidth="9.00390625" defaultRowHeight="15" customHeight="1"/>
  <cols>
    <col min="1" max="2" width="3.125" style="80" customWidth="1"/>
    <col min="3" max="3" width="21.375" style="80" bestFit="1" customWidth="1"/>
    <col min="4" max="4" width="8.375" style="36" customWidth="1"/>
    <col min="5" max="11" width="8.375" style="80" customWidth="1"/>
    <col min="12" max="16384" width="9.00390625" style="80" customWidth="1"/>
  </cols>
  <sheetData>
    <row r="1" ht="15" customHeight="1">
      <c r="B1" s="80" t="s">
        <v>1542</v>
      </c>
    </row>
    <row r="3" spans="2:11" ht="15" customHeight="1">
      <c r="B3" s="482" t="s">
        <v>1088</v>
      </c>
      <c r="C3" s="407" t="s">
        <v>737</v>
      </c>
      <c r="D3" s="407" t="s">
        <v>1115</v>
      </c>
      <c r="E3" s="480" t="s">
        <v>1089</v>
      </c>
      <c r="F3" s="464" t="s">
        <v>1090</v>
      </c>
      <c r="G3" s="464" t="s">
        <v>1091</v>
      </c>
      <c r="H3" s="464" t="s">
        <v>1092</v>
      </c>
      <c r="I3" s="464" t="s">
        <v>503</v>
      </c>
      <c r="J3" s="477" t="s">
        <v>670</v>
      </c>
      <c r="K3" s="407" t="s">
        <v>42</v>
      </c>
    </row>
    <row r="4" spans="2:11" ht="15" customHeight="1">
      <c r="B4" s="483"/>
      <c r="C4" s="408"/>
      <c r="D4" s="479"/>
      <c r="E4" s="481"/>
      <c r="F4" s="465"/>
      <c r="G4" s="465"/>
      <c r="H4" s="465"/>
      <c r="I4" s="465"/>
      <c r="J4" s="478"/>
      <c r="K4" s="408"/>
    </row>
    <row r="5" spans="2:11" ht="15" customHeight="1">
      <c r="B5" s="471">
        <v>1</v>
      </c>
      <c r="C5" s="484" t="s">
        <v>594</v>
      </c>
      <c r="D5" s="111" t="s">
        <v>671</v>
      </c>
      <c r="E5" s="145">
        <v>810</v>
      </c>
      <c r="F5" s="146">
        <v>1139</v>
      </c>
      <c r="G5" s="146">
        <v>1247</v>
      </c>
      <c r="H5" s="146">
        <v>915</v>
      </c>
      <c r="I5" s="146">
        <v>817</v>
      </c>
      <c r="J5" s="144">
        <v>1028</v>
      </c>
      <c r="K5" s="116">
        <v>5956</v>
      </c>
    </row>
    <row r="6" spans="2:11" ht="15" customHeight="1">
      <c r="B6" s="472"/>
      <c r="C6" s="485"/>
      <c r="D6" s="84" t="s">
        <v>872</v>
      </c>
      <c r="E6" s="147">
        <v>156</v>
      </c>
      <c r="F6" s="148">
        <v>353</v>
      </c>
      <c r="G6" s="148">
        <v>451</v>
      </c>
      <c r="H6" s="148">
        <v>407</v>
      </c>
      <c r="I6" s="148">
        <v>435</v>
      </c>
      <c r="J6" s="149">
        <v>526</v>
      </c>
      <c r="K6" s="117">
        <v>2328</v>
      </c>
    </row>
    <row r="7" spans="2:11" ht="15" customHeight="1">
      <c r="B7" s="473"/>
      <c r="C7" s="486"/>
      <c r="D7" s="150" t="s">
        <v>1374</v>
      </c>
      <c r="E7" s="151">
        <v>19.2593</v>
      </c>
      <c r="F7" s="152">
        <v>30.9921</v>
      </c>
      <c r="G7" s="152">
        <v>36.1668</v>
      </c>
      <c r="H7" s="152">
        <v>44.4809</v>
      </c>
      <c r="I7" s="152">
        <v>53.2436</v>
      </c>
      <c r="J7" s="153">
        <v>51.1673</v>
      </c>
      <c r="K7" s="154">
        <v>39.09</v>
      </c>
    </row>
    <row r="8" spans="2:11" ht="15" customHeight="1">
      <c r="B8" s="471">
        <v>2</v>
      </c>
      <c r="C8" s="484" t="s">
        <v>595</v>
      </c>
      <c r="D8" s="111" t="s">
        <v>671</v>
      </c>
      <c r="E8" s="145">
        <v>617</v>
      </c>
      <c r="F8" s="146">
        <v>875</v>
      </c>
      <c r="G8" s="146">
        <v>1207</v>
      </c>
      <c r="H8" s="146">
        <v>896</v>
      </c>
      <c r="I8" s="146">
        <v>951</v>
      </c>
      <c r="J8" s="144">
        <v>1211</v>
      </c>
      <c r="K8" s="116">
        <v>5757</v>
      </c>
    </row>
    <row r="9" spans="2:11" ht="15" customHeight="1">
      <c r="B9" s="472"/>
      <c r="C9" s="485"/>
      <c r="D9" s="84" t="s">
        <v>872</v>
      </c>
      <c r="E9" s="147">
        <v>120</v>
      </c>
      <c r="F9" s="148">
        <v>216</v>
      </c>
      <c r="G9" s="148">
        <v>398</v>
      </c>
      <c r="H9" s="148">
        <v>328</v>
      </c>
      <c r="I9" s="148">
        <v>433</v>
      </c>
      <c r="J9" s="149">
        <v>595</v>
      </c>
      <c r="K9" s="117">
        <v>2090</v>
      </c>
    </row>
    <row r="10" spans="2:11" ht="15" customHeight="1">
      <c r="B10" s="473"/>
      <c r="C10" s="486"/>
      <c r="D10" s="150" t="s">
        <v>1374</v>
      </c>
      <c r="E10" s="151">
        <v>19.4489</v>
      </c>
      <c r="F10" s="152">
        <v>24.6857</v>
      </c>
      <c r="G10" s="152">
        <v>32.9743</v>
      </c>
      <c r="H10" s="152">
        <v>36.6071</v>
      </c>
      <c r="I10" s="152">
        <v>45.531</v>
      </c>
      <c r="J10" s="153">
        <v>49.1329</v>
      </c>
      <c r="K10" s="154">
        <v>36.3</v>
      </c>
    </row>
    <row r="11" spans="2:11" ht="15" customHeight="1">
      <c r="B11" s="471">
        <v>3</v>
      </c>
      <c r="C11" s="474" t="s">
        <v>627</v>
      </c>
      <c r="D11" s="111" t="s">
        <v>671</v>
      </c>
      <c r="E11" s="145">
        <v>925</v>
      </c>
      <c r="F11" s="146">
        <v>732</v>
      </c>
      <c r="G11" s="146">
        <v>724</v>
      </c>
      <c r="H11" s="146">
        <v>558</v>
      </c>
      <c r="I11" s="146">
        <v>664</v>
      </c>
      <c r="J11" s="144">
        <v>826</v>
      </c>
      <c r="K11" s="116">
        <v>4429</v>
      </c>
    </row>
    <row r="12" spans="2:11" ht="15" customHeight="1">
      <c r="B12" s="472"/>
      <c r="C12" s="475"/>
      <c r="D12" s="84" t="s">
        <v>872</v>
      </c>
      <c r="E12" s="147">
        <v>167</v>
      </c>
      <c r="F12" s="148">
        <v>212</v>
      </c>
      <c r="G12" s="148">
        <v>259</v>
      </c>
      <c r="H12" s="148">
        <v>222</v>
      </c>
      <c r="I12" s="148">
        <v>332</v>
      </c>
      <c r="J12" s="149">
        <v>410</v>
      </c>
      <c r="K12" s="117">
        <v>1602</v>
      </c>
    </row>
    <row r="13" spans="2:11" ht="15" customHeight="1">
      <c r="B13" s="473"/>
      <c r="C13" s="476"/>
      <c r="D13" s="150" t="s">
        <v>1374</v>
      </c>
      <c r="E13" s="151">
        <v>18.0541</v>
      </c>
      <c r="F13" s="152">
        <v>28.9617</v>
      </c>
      <c r="G13" s="152">
        <v>35.7735</v>
      </c>
      <c r="H13" s="152">
        <v>39.7849</v>
      </c>
      <c r="I13" s="152">
        <v>50</v>
      </c>
      <c r="J13" s="153">
        <v>49.6368</v>
      </c>
      <c r="K13" s="154">
        <v>36.17</v>
      </c>
    </row>
    <row r="14" spans="2:11" ht="15" customHeight="1">
      <c r="B14" s="471">
        <v>4</v>
      </c>
      <c r="C14" s="474" t="s">
        <v>628</v>
      </c>
      <c r="D14" s="111" t="s">
        <v>671</v>
      </c>
      <c r="E14" s="145">
        <v>477</v>
      </c>
      <c r="F14" s="146">
        <v>711</v>
      </c>
      <c r="G14" s="146">
        <v>741</v>
      </c>
      <c r="H14" s="146">
        <v>573</v>
      </c>
      <c r="I14" s="146">
        <v>634</v>
      </c>
      <c r="J14" s="144">
        <v>913</v>
      </c>
      <c r="K14" s="116">
        <v>4049</v>
      </c>
    </row>
    <row r="15" spans="2:11" ht="15" customHeight="1">
      <c r="B15" s="472"/>
      <c r="C15" s="475"/>
      <c r="D15" s="84" t="s">
        <v>872</v>
      </c>
      <c r="E15" s="147">
        <v>107</v>
      </c>
      <c r="F15" s="148">
        <v>207</v>
      </c>
      <c r="G15" s="148">
        <v>259</v>
      </c>
      <c r="H15" s="148">
        <v>261</v>
      </c>
      <c r="I15" s="148">
        <v>329</v>
      </c>
      <c r="J15" s="149">
        <v>467</v>
      </c>
      <c r="K15" s="117">
        <v>1630</v>
      </c>
    </row>
    <row r="16" spans="2:11" ht="15" customHeight="1">
      <c r="B16" s="473"/>
      <c r="C16" s="476"/>
      <c r="D16" s="150" t="s">
        <v>1374</v>
      </c>
      <c r="E16" s="151">
        <v>22.4319</v>
      </c>
      <c r="F16" s="152">
        <v>29.1139</v>
      </c>
      <c r="G16" s="152">
        <v>34.9528</v>
      </c>
      <c r="H16" s="152">
        <v>45.5497</v>
      </c>
      <c r="I16" s="152">
        <v>51.8927</v>
      </c>
      <c r="J16" s="153">
        <v>51.1501</v>
      </c>
      <c r="K16" s="154">
        <v>40.26</v>
      </c>
    </row>
    <row r="17" spans="2:11" ht="15" customHeight="1">
      <c r="B17" s="471">
        <v>5</v>
      </c>
      <c r="C17" s="474" t="s">
        <v>629</v>
      </c>
      <c r="D17" s="111" t="s">
        <v>671</v>
      </c>
      <c r="E17" s="145">
        <v>832</v>
      </c>
      <c r="F17" s="146">
        <v>1070</v>
      </c>
      <c r="G17" s="146">
        <v>1467</v>
      </c>
      <c r="H17" s="146">
        <v>1207</v>
      </c>
      <c r="I17" s="146">
        <v>1091</v>
      </c>
      <c r="J17" s="144">
        <v>1506</v>
      </c>
      <c r="K17" s="116">
        <v>7173</v>
      </c>
    </row>
    <row r="18" spans="2:11" ht="15" customHeight="1">
      <c r="B18" s="472"/>
      <c r="C18" s="475"/>
      <c r="D18" s="84" t="s">
        <v>872</v>
      </c>
      <c r="E18" s="147">
        <v>207</v>
      </c>
      <c r="F18" s="148">
        <v>337</v>
      </c>
      <c r="G18" s="148">
        <v>534</v>
      </c>
      <c r="H18" s="148">
        <v>514</v>
      </c>
      <c r="I18" s="148">
        <v>545</v>
      </c>
      <c r="J18" s="149">
        <v>696</v>
      </c>
      <c r="K18" s="117">
        <v>2833</v>
      </c>
    </row>
    <row r="19" spans="2:11" ht="15" customHeight="1">
      <c r="B19" s="473"/>
      <c r="C19" s="476"/>
      <c r="D19" s="150" t="s">
        <v>1374</v>
      </c>
      <c r="E19" s="151">
        <v>24.8798</v>
      </c>
      <c r="F19" s="152">
        <v>31.4953</v>
      </c>
      <c r="G19" s="152">
        <v>36.4008</v>
      </c>
      <c r="H19" s="152">
        <v>42.5849</v>
      </c>
      <c r="I19" s="152">
        <v>49.9542</v>
      </c>
      <c r="J19" s="153">
        <v>46.2151</v>
      </c>
      <c r="K19" s="154">
        <v>39.5</v>
      </c>
    </row>
    <row r="20" spans="2:11" ht="15" customHeight="1">
      <c r="B20" s="471">
        <v>6</v>
      </c>
      <c r="C20" s="487"/>
      <c r="D20" s="111" t="s">
        <v>671</v>
      </c>
      <c r="E20" s="145"/>
      <c r="F20" s="146"/>
      <c r="G20" s="146"/>
      <c r="H20" s="146"/>
      <c r="I20" s="146"/>
      <c r="J20" s="144"/>
      <c r="K20" s="116"/>
    </row>
    <row r="21" spans="2:11" ht="15" customHeight="1">
      <c r="B21" s="472"/>
      <c r="C21" s="488"/>
      <c r="D21" s="84" t="s">
        <v>872</v>
      </c>
      <c r="E21" s="147"/>
      <c r="F21" s="148"/>
      <c r="G21" s="148"/>
      <c r="H21" s="148"/>
      <c r="I21" s="148"/>
      <c r="J21" s="149"/>
      <c r="K21" s="117"/>
    </row>
    <row r="22" spans="2:11" ht="15" customHeight="1">
      <c r="B22" s="473"/>
      <c r="C22" s="489"/>
      <c r="D22" s="150" t="s">
        <v>1374</v>
      </c>
      <c r="E22" s="151"/>
      <c r="F22" s="152"/>
      <c r="G22" s="152"/>
      <c r="H22" s="152"/>
      <c r="I22" s="152"/>
      <c r="J22" s="153"/>
      <c r="K22" s="154"/>
    </row>
    <row r="23" spans="2:11" ht="15" customHeight="1">
      <c r="B23" s="471">
        <v>7</v>
      </c>
      <c r="C23" s="474" t="s">
        <v>630</v>
      </c>
      <c r="D23" s="111" t="s">
        <v>671</v>
      </c>
      <c r="E23" s="145">
        <v>675</v>
      </c>
      <c r="F23" s="146">
        <v>671</v>
      </c>
      <c r="G23" s="146">
        <v>901</v>
      </c>
      <c r="H23" s="146">
        <v>676</v>
      </c>
      <c r="I23" s="146">
        <v>661</v>
      </c>
      <c r="J23" s="144">
        <v>707</v>
      </c>
      <c r="K23" s="116">
        <v>4291</v>
      </c>
    </row>
    <row r="24" spans="2:11" ht="15" customHeight="1">
      <c r="B24" s="472"/>
      <c r="C24" s="475"/>
      <c r="D24" s="84" t="s">
        <v>872</v>
      </c>
      <c r="E24" s="147">
        <v>129</v>
      </c>
      <c r="F24" s="148">
        <v>180</v>
      </c>
      <c r="G24" s="148">
        <v>310</v>
      </c>
      <c r="H24" s="148">
        <v>277</v>
      </c>
      <c r="I24" s="148">
        <v>327</v>
      </c>
      <c r="J24" s="149">
        <v>345</v>
      </c>
      <c r="K24" s="117">
        <v>1568</v>
      </c>
    </row>
    <row r="25" spans="2:11" ht="15" customHeight="1">
      <c r="B25" s="473"/>
      <c r="C25" s="476"/>
      <c r="D25" s="150" t="s">
        <v>1374</v>
      </c>
      <c r="E25" s="151">
        <v>19.1111</v>
      </c>
      <c r="F25" s="152">
        <v>26.8256</v>
      </c>
      <c r="G25" s="152">
        <v>34.4062</v>
      </c>
      <c r="H25" s="152">
        <v>40.9763</v>
      </c>
      <c r="I25" s="152">
        <v>49.4705</v>
      </c>
      <c r="J25" s="153">
        <v>48.7977</v>
      </c>
      <c r="K25" s="154">
        <v>36.54</v>
      </c>
    </row>
    <row r="26" spans="2:11" ht="15" customHeight="1">
      <c r="B26" s="471">
        <v>8</v>
      </c>
      <c r="C26" s="474" t="s">
        <v>631</v>
      </c>
      <c r="D26" s="111" t="s">
        <v>671</v>
      </c>
      <c r="E26" s="145">
        <v>631</v>
      </c>
      <c r="F26" s="146">
        <v>1109</v>
      </c>
      <c r="G26" s="146">
        <v>1276</v>
      </c>
      <c r="H26" s="146">
        <v>956</v>
      </c>
      <c r="I26" s="146">
        <v>985</v>
      </c>
      <c r="J26" s="144">
        <v>1269</v>
      </c>
      <c r="K26" s="116">
        <v>6226</v>
      </c>
    </row>
    <row r="27" spans="2:11" ht="15" customHeight="1">
      <c r="B27" s="472"/>
      <c r="C27" s="475"/>
      <c r="D27" s="84" t="s">
        <v>872</v>
      </c>
      <c r="E27" s="147">
        <v>131</v>
      </c>
      <c r="F27" s="148">
        <v>359</v>
      </c>
      <c r="G27" s="148">
        <v>498</v>
      </c>
      <c r="H27" s="148">
        <v>404</v>
      </c>
      <c r="I27" s="148">
        <v>515</v>
      </c>
      <c r="J27" s="149">
        <v>616</v>
      </c>
      <c r="K27" s="117">
        <v>2523</v>
      </c>
    </row>
    <row r="28" spans="2:11" ht="15" customHeight="1">
      <c r="B28" s="473"/>
      <c r="C28" s="476"/>
      <c r="D28" s="150" t="s">
        <v>1374</v>
      </c>
      <c r="E28" s="151">
        <v>20.7607</v>
      </c>
      <c r="F28" s="152">
        <v>32.3715</v>
      </c>
      <c r="G28" s="152">
        <v>39.0282</v>
      </c>
      <c r="H28" s="152">
        <v>42.2594</v>
      </c>
      <c r="I28" s="152">
        <v>52.2843</v>
      </c>
      <c r="J28" s="153">
        <v>48.5422</v>
      </c>
      <c r="K28" s="154">
        <v>40.52</v>
      </c>
    </row>
    <row r="29" spans="2:11" ht="15" customHeight="1">
      <c r="B29" s="471">
        <v>9</v>
      </c>
      <c r="C29" s="474" t="s">
        <v>632</v>
      </c>
      <c r="D29" s="111" t="s">
        <v>671</v>
      </c>
      <c r="E29" s="145">
        <v>557</v>
      </c>
      <c r="F29" s="146">
        <v>809</v>
      </c>
      <c r="G29" s="146">
        <v>1458</v>
      </c>
      <c r="H29" s="146">
        <v>1028</v>
      </c>
      <c r="I29" s="146">
        <v>971</v>
      </c>
      <c r="J29" s="144">
        <v>1530</v>
      </c>
      <c r="K29" s="116">
        <v>6353</v>
      </c>
    </row>
    <row r="30" spans="2:11" ht="15" customHeight="1">
      <c r="B30" s="472"/>
      <c r="C30" s="475"/>
      <c r="D30" s="84" t="s">
        <v>872</v>
      </c>
      <c r="E30" s="147">
        <v>140</v>
      </c>
      <c r="F30" s="148">
        <v>194</v>
      </c>
      <c r="G30" s="148">
        <v>515</v>
      </c>
      <c r="H30" s="148">
        <v>454</v>
      </c>
      <c r="I30" s="148">
        <v>525</v>
      </c>
      <c r="J30" s="149">
        <v>786</v>
      </c>
      <c r="K30" s="117">
        <v>2614</v>
      </c>
    </row>
    <row r="31" spans="2:11" ht="15" customHeight="1">
      <c r="B31" s="473"/>
      <c r="C31" s="476"/>
      <c r="D31" s="150" t="s">
        <v>1374</v>
      </c>
      <c r="E31" s="151">
        <v>25.1346</v>
      </c>
      <c r="F31" s="152">
        <v>23.9802</v>
      </c>
      <c r="G31" s="152">
        <v>35.3224</v>
      </c>
      <c r="H31" s="152">
        <v>44.1634</v>
      </c>
      <c r="I31" s="152">
        <v>54.068</v>
      </c>
      <c r="J31" s="153">
        <v>51.3725</v>
      </c>
      <c r="K31" s="154">
        <v>41.15</v>
      </c>
    </row>
    <row r="32" spans="2:11" ht="15" customHeight="1">
      <c r="B32" s="471">
        <v>10</v>
      </c>
      <c r="C32" s="474" t="s">
        <v>633</v>
      </c>
      <c r="D32" s="111" t="s">
        <v>671</v>
      </c>
      <c r="E32" s="145">
        <v>506</v>
      </c>
      <c r="F32" s="146">
        <v>729</v>
      </c>
      <c r="G32" s="146">
        <v>1005</v>
      </c>
      <c r="H32" s="146">
        <v>831</v>
      </c>
      <c r="I32" s="146">
        <v>689</v>
      </c>
      <c r="J32" s="144">
        <v>886</v>
      </c>
      <c r="K32" s="116">
        <v>4646</v>
      </c>
    </row>
    <row r="33" spans="2:11" ht="15" customHeight="1">
      <c r="B33" s="472"/>
      <c r="C33" s="475"/>
      <c r="D33" s="84" t="s">
        <v>872</v>
      </c>
      <c r="E33" s="147">
        <v>124</v>
      </c>
      <c r="F33" s="148">
        <v>194</v>
      </c>
      <c r="G33" s="148">
        <v>339</v>
      </c>
      <c r="H33" s="148">
        <v>370</v>
      </c>
      <c r="I33" s="148">
        <v>383</v>
      </c>
      <c r="J33" s="149">
        <v>462</v>
      </c>
      <c r="K33" s="117">
        <v>1872</v>
      </c>
    </row>
    <row r="34" spans="2:11" ht="15" customHeight="1">
      <c r="B34" s="473"/>
      <c r="C34" s="476"/>
      <c r="D34" s="150" t="s">
        <v>1374</v>
      </c>
      <c r="E34" s="151">
        <v>24.5059</v>
      </c>
      <c r="F34" s="152">
        <v>26.6118</v>
      </c>
      <c r="G34" s="152">
        <v>33.7313</v>
      </c>
      <c r="H34" s="152">
        <v>44.5247</v>
      </c>
      <c r="I34" s="152">
        <v>55.5878</v>
      </c>
      <c r="J34" s="153">
        <v>52.1445</v>
      </c>
      <c r="K34" s="154">
        <v>40.29</v>
      </c>
    </row>
    <row r="35" spans="2:11" ht="15" customHeight="1">
      <c r="B35" s="471">
        <v>11</v>
      </c>
      <c r="C35" s="474" t="s">
        <v>634</v>
      </c>
      <c r="D35" s="111" t="s">
        <v>671</v>
      </c>
      <c r="E35" s="145">
        <v>590</v>
      </c>
      <c r="F35" s="146">
        <v>915</v>
      </c>
      <c r="G35" s="146">
        <v>1365</v>
      </c>
      <c r="H35" s="146">
        <v>943</v>
      </c>
      <c r="I35" s="146">
        <v>772</v>
      </c>
      <c r="J35" s="144">
        <v>1039</v>
      </c>
      <c r="K35" s="116">
        <v>5624</v>
      </c>
    </row>
    <row r="36" spans="2:11" ht="15" customHeight="1">
      <c r="B36" s="472"/>
      <c r="C36" s="475"/>
      <c r="D36" s="84" t="s">
        <v>872</v>
      </c>
      <c r="E36" s="147">
        <v>184</v>
      </c>
      <c r="F36" s="148">
        <v>267</v>
      </c>
      <c r="G36" s="148">
        <v>522</v>
      </c>
      <c r="H36" s="148">
        <v>446</v>
      </c>
      <c r="I36" s="148">
        <v>442</v>
      </c>
      <c r="J36" s="149">
        <v>533</v>
      </c>
      <c r="K36" s="117">
        <v>2394</v>
      </c>
    </row>
    <row r="37" spans="2:11" ht="15" customHeight="1">
      <c r="B37" s="473"/>
      <c r="C37" s="476"/>
      <c r="D37" s="150" t="s">
        <v>1374</v>
      </c>
      <c r="E37" s="151">
        <v>31.1864</v>
      </c>
      <c r="F37" s="152">
        <v>29.1803</v>
      </c>
      <c r="G37" s="152">
        <v>38.2418</v>
      </c>
      <c r="H37" s="152">
        <v>47.2959</v>
      </c>
      <c r="I37" s="152">
        <v>57.2539</v>
      </c>
      <c r="J37" s="153">
        <v>51.2993</v>
      </c>
      <c r="K37" s="154">
        <v>42.57</v>
      </c>
    </row>
    <row r="38" spans="2:11" ht="15" customHeight="1">
      <c r="B38" s="471">
        <v>12</v>
      </c>
      <c r="C38" s="474" t="s">
        <v>635</v>
      </c>
      <c r="D38" s="111" t="s">
        <v>671</v>
      </c>
      <c r="E38" s="155">
        <v>407</v>
      </c>
      <c r="F38" s="156">
        <v>529</v>
      </c>
      <c r="G38" s="156">
        <v>881</v>
      </c>
      <c r="H38" s="156">
        <v>723</v>
      </c>
      <c r="I38" s="156">
        <v>694</v>
      </c>
      <c r="J38" s="157">
        <v>1020</v>
      </c>
      <c r="K38" s="116">
        <v>4254</v>
      </c>
    </row>
    <row r="39" spans="2:11" ht="15" customHeight="1">
      <c r="B39" s="472"/>
      <c r="C39" s="475"/>
      <c r="D39" s="84" t="s">
        <v>872</v>
      </c>
      <c r="E39" s="161">
        <v>111</v>
      </c>
      <c r="F39" s="162">
        <v>185</v>
      </c>
      <c r="G39" s="162">
        <v>323</v>
      </c>
      <c r="H39" s="162">
        <v>300</v>
      </c>
      <c r="I39" s="162">
        <v>356</v>
      </c>
      <c r="J39" s="80">
        <v>489</v>
      </c>
      <c r="K39" s="117">
        <v>1764</v>
      </c>
    </row>
    <row r="40" spans="2:11" ht="15" customHeight="1">
      <c r="B40" s="473"/>
      <c r="C40" s="476"/>
      <c r="D40" s="150" t="s">
        <v>1374</v>
      </c>
      <c r="E40" s="151">
        <v>27.2727</v>
      </c>
      <c r="F40" s="152">
        <v>34.9716</v>
      </c>
      <c r="G40" s="152">
        <v>36.6629</v>
      </c>
      <c r="H40" s="152">
        <v>41.4938</v>
      </c>
      <c r="I40" s="152">
        <v>51.2968</v>
      </c>
      <c r="J40" s="153">
        <v>47.9412</v>
      </c>
      <c r="K40" s="154">
        <v>41.47</v>
      </c>
    </row>
    <row r="41" spans="2:13" ht="15" customHeight="1">
      <c r="B41" s="471">
        <v>13</v>
      </c>
      <c r="C41" s="474" t="s">
        <v>636</v>
      </c>
      <c r="D41" s="111" t="s">
        <v>671</v>
      </c>
      <c r="E41" s="145">
        <v>525</v>
      </c>
      <c r="F41" s="146">
        <v>673</v>
      </c>
      <c r="G41" s="146">
        <v>1001</v>
      </c>
      <c r="H41" s="146">
        <v>857</v>
      </c>
      <c r="I41" s="146">
        <v>743</v>
      </c>
      <c r="J41" s="144">
        <v>1025</v>
      </c>
      <c r="K41" s="116">
        <v>4824</v>
      </c>
      <c r="M41" s="308"/>
    </row>
    <row r="42" spans="2:13" ht="15" customHeight="1">
      <c r="B42" s="472"/>
      <c r="C42" s="475"/>
      <c r="D42" s="84" t="s">
        <v>872</v>
      </c>
      <c r="E42" s="147">
        <v>141</v>
      </c>
      <c r="F42" s="148">
        <v>205</v>
      </c>
      <c r="G42" s="148">
        <v>383</v>
      </c>
      <c r="H42" s="148">
        <v>393</v>
      </c>
      <c r="I42" s="148">
        <v>388</v>
      </c>
      <c r="J42" s="149">
        <v>493</v>
      </c>
      <c r="K42" s="117">
        <v>2003</v>
      </c>
      <c r="M42" s="308"/>
    </row>
    <row r="43" spans="2:13" ht="15" customHeight="1">
      <c r="B43" s="473"/>
      <c r="C43" s="476"/>
      <c r="D43" s="150" t="s">
        <v>1374</v>
      </c>
      <c r="E43" s="151">
        <v>26.8571</v>
      </c>
      <c r="F43" s="152">
        <v>30.4606</v>
      </c>
      <c r="G43" s="152">
        <v>38.2617</v>
      </c>
      <c r="H43" s="152">
        <v>45.8576</v>
      </c>
      <c r="I43" s="152">
        <v>52.2207</v>
      </c>
      <c r="J43" s="153">
        <v>48.0976</v>
      </c>
      <c r="K43" s="154">
        <v>41.52</v>
      </c>
      <c r="M43" s="308"/>
    </row>
    <row r="44" spans="2:11" ht="15" customHeight="1">
      <c r="B44" s="471">
        <v>14</v>
      </c>
      <c r="C44" s="474" t="s">
        <v>1952</v>
      </c>
      <c r="D44" s="111" t="s">
        <v>671</v>
      </c>
      <c r="E44" s="145">
        <v>459</v>
      </c>
      <c r="F44" s="146">
        <v>636</v>
      </c>
      <c r="G44" s="146">
        <v>884</v>
      </c>
      <c r="H44" s="146">
        <v>721</v>
      </c>
      <c r="I44" s="146">
        <v>680</v>
      </c>
      <c r="J44" s="144">
        <v>973</v>
      </c>
      <c r="K44" s="116">
        <v>4353</v>
      </c>
    </row>
    <row r="45" spans="2:11" ht="15" customHeight="1">
      <c r="B45" s="472"/>
      <c r="C45" s="475"/>
      <c r="D45" s="84" t="s">
        <v>872</v>
      </c>
      <c r="E45" s="147">
        <v>133</v>
      </c>
      <c r="F45" s="148">
        <v>203</v>
      </c>
      <c r="G45" s="148">
        <v>322</v>
      </c>
      <c r="H45" s="148">
        <v>352</v>
      </c>
      <c r="I45" s="148">
        <v>390</v>
      </c>
      <c r="J45" s="149">
        <v>462</v>
      </c>
      <c r="K45" s="117">
        <v>1862</v>
      </c>
    </row>
    <row r="46" spans="2:11" ht="15" customHeight="1">
      <c r="B46" s="473"/>
      <c r="C46" s="476"/>
      <c r="D46" s="150" t="s">
        <v>1374</v>
      </c>
      <c r="E46" s="151">
        <v>28.976</v>
      </c>
      <c r="F46" s="152">
        <v>31.9182</v>
      </c>
      <c r="G46" s="152">
        <v>36.4253</v>
      </c>
      <c r="H46" s="152">
        <v>48.8211</v>
      </c>
      <c r="I46" s="152">
        <v>57.3529</v>
      </c>
      <c r="J46" s="153">
        <v>47.482</v>
      </c>
      <c r="K46" s="154">
        <v>42.78</v>
      </c>
    </row>
    <row r="47" spans="2:11" ht="15" customHeight="1">
      <c r="B47" s="471">
        <v>15</v>
      </c>
      <c r="C47" s="474" t="s">
        <v>637</v>
      </c>
      <c r="D47" s="111" t="s">
        <v>671</v>
      </c>
      <c r="E47" s="145">
        <v>711</v>
      </c>
      <c r="F47" s="146">
        <v>1113</v>
      </c>
      <c r="G47" s="146">
        <v>1067</v>
      </c>
      <c r="H47" s="146">
        <v>708</v>
      </c>
      <c r="I47" s="146">
        <v>776</v>
      </c>
      <c r="J47" s="144">
        <v>1036</v>
      </c>
      <c r="K47" s="116">
        <v>5411</v>
      </c>
    </row>
    <row r="48" spans="2:11" ht="15" customHeight="1">
      <c r="B48" s="472"/>
      <c r="C48" s="475"/>
      <c r="D48" s="84" t="s">
        <v>872</v>
      </c>
      <c r="E48" s="147">
        <v>161</v>
      </c>
      <c r="F48" s="148">
        <v>294</v>
      </c>
      <c r="G48" s="148">
        <v>390</v>
      </c>
      <c r="H48" s="148">
        <v>307</v>
      </c>
      <c r="I48" s="148">
        <v>407</v>
      </c>
      <c r="J48" s="149">
        <v>496</v>
      </c>
      <c r="K48" s="117">
        <v>2055</v>
      </c>
    </row>
    <row r="49" spans="2:11" ht="15" customHeight="1">
      <c r="B49" s="473"/>
      <c r="C49" s="476"/>
      <c r="D49" s="150" t="s">
        <v>1374</v>
      </c>
      <c r="E49" s="151">
        <v>22.6442</v>
      </c>
      <c r="F49" s="152">
        <v>26.4151</v>
      </c>
      <c r="G49" s="152">
        <v>36.5511</v>
      </c>
      <c r="H49" s="152">
        <v>43.3616</v>
      </c>
      <c r="I49" s="152">
        <v>52.4485</v>
      </c>
      <c r="J49" s="153">
        <v>47.8764</v>
      </c>
      <c r="K49" s="154">
        <v>37.98</v>
      </c>
    </row>
    <row r="50" spans="2:11" ht="15" customHeight="1">
      <c r="B50" s="471">
        <v>16</v>
      </c>
      <c r="C50" s="474" t="s">
        <v>638</v>
      </c>
      <c r="D50" s="111" t="s">
        <v>671</v>
      </c>
      <c r="E50" s="145">
        <v>682</v>
      </c>
      <c r="F50" s="146">
        <v>999</v>
      </c>
      <c r="G50" s="146">
        <v>1307</v>
      </c>
      <c r="H50" s="146">
        <v>927</v>
      </c>
      <c r="I50" s="146">
        <v>696</v>
      </c>
      <c r="J50" s="144">
        <v>936</v>
      </c>
      <c r="K50" s="116">
        <v>5547</v>
      </c>
    </row>
    <row r="51" spans="2:11" ht="15" customHeight="1">
      <c r="B51" s="472"/>
      <c r="C51" s="475"/>
      <c r="D51" s="84" t="s">
        <v>872</v>
      </c>
      <c r="E51" s="147">
        <v>166</v>
      </c>
      <c r="F51" s="148">
        <v>288</v>
      </c>
      <c r="G51" s="148">
        <v>473</v>
      </c>
      <c r="H51" s="148">
        <v>424</v>
      </c>
      <c r="I51" s="148">
        <v>371</v>
      </c>
      <c r="J51" s="149">
        <v>444</v>
      </c>
      <c r="K51" s="117">
        <v>2166</v>
      </c>
    </row>
    <row r="52" spans="2:11" ht="15" customHeight="1">
      <c r="B52" s="473"/>
      <c r="C52" s="476"/>
      <c r="D52" s="150" t="s">
        <v>1374</v>
      </c>
      <c r="E52" s="151">
        <v>24.3402</v>
      </c>
      <c r="F52" s="152">
        <v>28.8288</v>
      </c>
      <c r="G52" s="152">
        <v>36.1897</v>
      </c>
      <c r="H52" s="152">
        <v>45.7389</v>
      </c>
      <c r="I52" s="152">
        <v>53.3046</v>
      </c>
      <c r="J52" s="153">
        <v>47.4359</v>
      </c>
      <c r="K52" s="154">
        <v>39.05</v>
      </c>
    </row>
    <row r="53" spans="2:11" ht="15" customHeight="1">
      <c r="B53" s="471">
        <v>17</v>
      </c>
      <c r="C53" s="474" t="s">
        <v>639</v>
      </c>
      <c r="D53" s="111" t="s">
        <v>671</v>
      </c>
      <c r="E53" s="145">
        <v>648</v>
      </c>
      <c r="F53" s="146">
        <v>917</v>
      </c>
      <c r="G53" s="146">
        <v>1090</v>
      </c>
      <c r="H53" s="146">
        <v>884</v>
      </c>
      <c r="I53" s="146">
        <v>915</v>
      </c>
      <c r="J53" s="144">
        <v>1212</v>
      </c>
      <c r="K53" s="116">
        <v>5666</v>
      </c>
    </row>
    <row r="54" spans="2:11" ht="15" customHeight="1">
      <c r="B54" s="472"/>
      <c r="C54" s="475"/>
      <c r="D54" s="84" t="s">
        <v>872</v>
      </c>
      <c r="E54" s="147">
        <v>165</v>
      </c>
      <c r="F54" s="148">
        <v>282</v>
      </c>
      <c r="G54" s="148">
        <v>414</v>
      </c>
      <c r="H54" s="148">
        <v>429</v>
      </c>
      <c r="I54" s="148">
        <v>499</v>
      </c>
      <c r="J54" s="149">
        <v>579</v>
      </c>
      <c r="K54" s="117">
        <v>2368</v>
      </c>
    </row>
    <row r="55" spans="2:11" ht="15" customHeight="1">
      <c r="B55" s="473"/>
      <c r="C55" s="476"/>
      <c r="D55" s="150" t="s">
        <v>1374</v>
      </c>
      <c r="E55" s="151">
        <v>25.463</v>
      </c>
      <c r="F55" s="152">
        <v>30.7525</v>
      </c>
      <c r="G55" s="152">
        <v>37.9817</v>
      </c>
      <c r="H55" s="152">
        <v>48.5294</v>
      </c>
      <c r="I55" s="152">
        <v>54.5355</v>
      </c>
      <c r="J55" s="153">
        <v>47.7723</v>
      </c>
      <c r="K55" s="154">
        <v>41.79</v>
      </c>
    </row>
    <row r="56" spans="2:11" ht="15" customHeight="1">
      <c r="B56" s="471">
        <v>18</v>
      </c>
      <c r="C56" s="474" t="s">
        <v>640</v>
      </c>
      <c r="D56" s="111" t="s">
        <v>671</v>
      </c>
      <c r="E56" s="145">
        <v>661</v>
      </c>
      <c r="F56" s="146">
        <v>863</v>
      </c>
      <c r="G56" s="146">
        <v>1124</v>
      </c>
      <c r="H56" s="146">
        <v>766</v>
      </c>
      <c r="I56" s="146">
        <v>966</v>
      </c>
      <c r="J56" s="144">
        <v>1113</v>
      </c>
      <c r="K56" s="116">
        <v>5493</v>
      </c>
    </row>
    <row r="57" spans="2:11" ht="15" customHeight="1">
      <c r="B57" s="472"/>
      <c r="C57" s="475"/>
      <c r="D57" s="84" t="s">
        <v>872</v>
      </c>
      <c r="E57" s="147">
        <v>132</v>
      </c>
      <c r="F57" s="148">
        <v>215</v>
      </c>
      <c r="G57" s="148">
        <v>325</v>
      </c>
      <c r="H57" s="148">
        <v>322</v>
      </c>
      <c r="I57" s="148">
        <v>510</v>
      </c>
      <c r="J57" s="149">
        <v>596</v>
      </c>
      <c r="K57" s="117">
        <v>2100</v>
      </c>
    </row>
    <row r="58" spans="2:11" ht="15" customHeight="1">
      <c r="B58" s="473"/>
      <c r="C58" s="476"/>
      <c r="D58" s="150" t="s">
        <v>1374</v>
      </c>
      <c r="E58" s="151">
        <v>19.9697</v>
      </c>
      <c r="F58" s="152">
        <v>24.9131</v>
      </c>
      <c r="G58" s="152">
        <v>28.9146</v>
      </c>
      <c r="H58" s="152">
        <v>42.0366</v>
      </c>
      <c r="I58" s="152">
        <v>52.795</v>
      </c>
      <c r="J58" s="153">
        <v>53.549</v>
      </c>
      <c r="K58" s="154">
        <v>38.23</v>
      </c>
    </row>
    <row r="59" spans="2:11" ht="15" customHeight="1">
      <c r="B59" s="471">
        <v>19</v>
      </c>
      <c r="C59" s="474" t="s">
        <v>641</v>
      </c>
      <c r="D59" s="111" t="s">
        <v>671</v>
      </c>
      <c r="E59" s="145">
        <v>662</v>
      </c>
      <c r="F59" s="146">
        <v>748</v>
      </c>
      <c r="G59" s="146">
        <v>882</v>
      </c>
      <c r="H59" s="146">
        <v>665</v>
      </c>
      <c r="I59" s="146">
        <v>586</v>
      </c>
      <c r="J59" s="144">
        <v>700</v>
      </c>
      <c r="K59" s="116">
        <v>4243</v>
      </c>
    </row>
    <row r="60" spans="2:11" ht="15" customHeight="1">
      <c r="B60" s="472"/>
      <c r="C60" s="475"/>
      <c r="D60" s="84" t="s">
        <v>872</v>
      </c>
      <c r="E60" s="147">
        <v>111</v>
      </c>
      <c r="F60" s="148">
        <v>195</v>
      </c>
      <c r="G60" s="148">
        <v>284</v>
      </c>
      <c r="H60" s="148">
        <v>268</v>
      </c>
      <c r="I60" s="148">
        <v>273</v>
      </c>
      <c r="J60" s="149">
        <v>327</v>
      </c>
      <c r="K60" s="117">
        <v>1458</v>
      </c>
    </row>
    <row r="61" spans="2:11" ht="15" customHeight="1">
      <c r="B61" s="473"/>
      <c r="C61" s="476"/>
      <c r="D61" s="150" t="s">
        <v>1374</v>
      </c>
      <c r="E61" s="151">
        <v>16.7674</v>
      </c>
      <c r="F61" s="152">
        <v>26.0695</v>
      </c>
      <c r="G61" s="152">
        <v>32.1995</v>
      </c>
      <c r="H61" s="152">
        <v>40.3008</v>
      </c>
      <c r="I61" s="152">
        <v>46.587</v>
      </c>
      <c r="J61" s="153">
        <v>46.7143</v>
      </c>
      <c r="K61" s="154">
        <v>34.36</v>
      </c>
    </row>
    <row r="62" ht="15" customHeight="1">
      <c r="B62" s="123"/>
    </row>
    <row r="63" ht="15" customHeight="1">
      <c r="B63" s="123"/>
    </row>
    <row r="64" spans="2:11" ht="15" customHeight="1">
      <c r="B64" s="482" t="s">
        <v>1088</v>
      </c>
      <c r="C64" s="407" t="s">
        <v>737</v>
      </c>
      <c r="D64" s="407" t="s">
        <v>1115</v>
      </c>
      <c r="E64" s="480" t="s">
        <v>1089</v>
      </c>
      <c r="F64" s="464" t="s">
        <v>1090</v>
      </c>
      <c r="G64" s="464" t="s">
        <v>1091</v>
      </c>
      <c r="H64" s="464" t="s">
        <v>1092</v>
      </c>
      <c r="I64" s="464" t="s">
        <v>503</v>
      </c>
      <c r="J64" s="477" t="s">
        <v>670</v>
      </c>
      <c r="K64" s="407" t="s">
        <v>42</v>
      </c>
    </row>
    <row r="65" spans="2:11" ht="15" customHeight="1">
      <c r="B65" s="483"/>
      <c r="C65" s="408"/>
      <c r="D65" s="479"/>
      <c r="E65" s="481"/>
      <c r="F65" s="465"/>
      <c r="G65" s="465"/>
      <c r="H65" s="465"/>
      <c r="I65" s="465"/>
      <c r="J65" s="478"/>
      <c r="K65" s="408"/>
    </row>
    <row r="66" spans="2:11" ht="15" customHeight="1">
      <c r="B66" s="471">
        <v>20</v>
      </c>
      <c r="C66" s="474" t="s">
        <v>642</v>
      </c>
      <c r="D66" s="111" t="s">
        <v>671</v>
      </c>
      <c r="E66" s="145">
        <v>626</v>
      </c>
      <c r="F66" s="146">
        <v>1069</v>
      </c>
      <c r="G66" s="146">
        <v>1132</v>
      </c>
      <c r="H66" s="146">
        <v>636</v>
      </c>
      <c r="I66" s="146">
        <v>704</v>
      </c>
      <c r="J66" s="144">
        <v>753</v>
      </c>
      <c r="K66" s="116">
        <v>4920</v>
      </c>
    </row>
    <row r="67" spans="2:11" ht="15" customHeight="1">
      <c r="B67" s="472"/>
      <c r="C67" s="475"/>
      <c r="D67" s="84" t="s">
        <v>872</v>
      </c>
      <c r="E67" s="147">
        <v>142</v>
      </c>
      <c r="F67" s="148">
        <v>296</v>
      </c>
      <c r="G67" s="148">
        <v>374</v>
      </c>
      <c r="H67" s="148">
        <v>240</v>
      </c>
      <c r="I67" s="148">
        <v>352</v>
      </c>
      <c r="J67" s="149">
        <v>395</v>
      </c>
      <c r="K67" s="117">
        <v>1799</v>
      </c>
    </row>
    <row r="68" spans="2:11" ht="15" customHeight="1">
      <c r="B68" s="473"/>
      <c r="C68" s="476"/>
      <c r="D68" s="150" t="s">
        <v>1374</v>
      </c>
      <c r="E68" s="151">
        <v>22.6837</v>
      </c>
      <c r="F68" s="152">
        <v>27.6894</v>
      </c>
      <c r="G68" s="152">
        <v>33.0389</v>
      </c>
      <c r="H68" s="152">
        <v>37.7358</v>
      </c>
      <c r="I68" s="152">
        <v>50</v>
      </c>
      <c r="J68" s="153">
        <v>52.4568</v>
      </c>
      <c r="K68" s="154">
        <v>36.57</v>
      </c>
    </row>
    <row r="69" spans="2:11" ht="15" customHeight="1">
      <c r="B69" s="471">
        <v>21</v>
      </c>
      <c r="C69" s="474" t="s">
        <v>643</v>
      </c>
      <c r="D69" s="111" t="s">
        <v>671</v>
      </c>
      <c r="E69" s="145">
        <v>457</v>
      </c>
      <c r="F69" s="146">
        <v>904</v>
      </c>
      <c r="G69" s="146">
        <v>1147</v>
      </c>
      <c r="H69" s="146">
        <v>762</v>
      </c>
      <c r="I69" s="146">
        <v>757</v>
      </c>
      <c r="J69" s="144">
        <v>1105</v>
      </c>
      <c r="K69" s="116">
        <v>5132</v>
      </c>
    </row>
    <row r="70" spans="2:11" ht="15" customHeight="1">
      <c r="B70" s="472"/>
      <c r="C70" s="475"/>
      <c r="D70" s="84" t="s">
        <v>872</v>
      </c>
      <c r="E70" s="147">
        <v>122</v>
      </c>
      <c r="F70" s="148">
        <v>321</v>
      </c>
      <c r="G70" s="148">
        <v>467</v>
      </c>
      <c r="H70" s="148">
        <v>363</v>
      </c>
      <c r="I70" s="148">
        <v>423</v>
      </c>
      <c r="J70" s="149">
        <v>611</v>
      </c>
      <c r="K70" s="117">
        <v>2307</v>
      </c>
    </row>
    <row r="71" spans="2:11" ht="15" customHeight="1">
      <c r="B71" s="473"/>
      <c r="C71" s="476"/>
      <c r="D71" s="150" t="s">
        <v>1374</v>
      </c>
      <c r="E71" s="151">
        <v>26.6958</v>
      </c>
      <c r="F71" s="152">
        <v>35.5088</v>
      </c>
      <c r="G71" s="152">
        <v>40.7149</v>
      </c>
      <c r="H71" s="152">
        <v>47.6378</v>
      </c>
      <c r="I71" s="152">
        <v>55.8785</v>
      </c>
      <c r="J71" s="153">
        <v>55.2941</v>
      </c>
      <c r="K71" s="154">
        <v>44.95</v>
      </c>
    </row>
    <row r="72" spans="2:11" ht="15" customHeight="1">
      <c r="B72" s="471">
        <v>22</v>
      </c>
      <c r="C72" s="474" t="s">
        <v>1790</v>
      </c>
      <c r="D72" s="111" t="s">
        <v>671</v>
      </c>
      <c r="E72" s="145">
        <v>474</v>
      </c>
      <c r="F72" s="146">
        <v>850</v>
      </c>
      <c r="G72" s="146">
        <v>877</v>
      </c>
      <c r="H72" s="146">
        <v>647</v>
      </c>
      <c r="I72" s="146">
        <v>761</v>
      </c>
      <c r="J72" s="144">
        <v>1103</v>
      </c>
      <c r="K72" s="116">
        <v>4712</v>
      </c>
    </row>
    <row r="73" spans="2:11" ht="15" customHeight="1">
      <c r="B73" s="472"/>
      <c r="C73" s="475"/>
      <c r="D73" s="84" t="s">
        <v>872</v>
      </c>
      <c r="E73" s="147">
        <v>99</v>
      </c>
      <c r="F73" s="148">
        <v>249</v>
      </c>
      <c r="G73" s="148">
        <v>313</v>
      </c>
      <c r="H73" s="148">
        <v>296</v>
      </c>
      <c r="I73" s="148">
        <v>411</v>
      </c>
      <c r="J73" s="149">
        <v>553</v>
      </c>
      <c r="K73" s="117">
        <v>1921</v>
      </c>
    </row>
    <row r="74" spans="2:11" ht="15" customHeight="1">
      <c r="B74" s="473"/>
      <c r="C74" s="476"/>
      <c r="D74" s="150" t="s">
        <v>1374</v>
      </c>
      <c r="E74" s="151">
        <v>20.8861</v>
      </c>
      <c r="F74" s="152">
        <v>29.2941</v>
      </c>
      <c r="G74" s="152">
        <v>35.6899</v>
      </c>
      <c r="H74" s="152">
        <v>45.7496</v>
      </c>
      <c r="I74" s="152">
        <v>54.0079</v>
      </c>
      <c r="J74" s="153">
        <v>50.136</v>
      </c>
      <c r="K74" s="154">
        <v>40.77</v>
      </c>
    </row>
    <row r="75" spans="2:11" ht="15" customHeight="1">
      <c r="B75" s="471">
        <v>23</v>
      </c>
      <c r="C75" s="474" t="s">
        <v>1953</v>
      </c>
      <c r="D75" s="111" t="s">
        <v>671</v>
      </c>
      <c r="E75" s="145">
        <v>219</v>
      </c>
      <c r="F75" s="146">
        <v>282</v>
      </c>
      <c r="G75" s="146">
        <v>495</v>
      </c>
      <c r="H75" s="146">
        <v>420</v>
      </c>
      <c r="I75" s="146">
        <v>319</v>
      </c>
      <c r="J75" s="144">
        <v>475</v>
      </c>
      <c r="K75" s="116">
        <v>2210</v>
      </c>
    </row>
    <row r="76" spans="2:11" ht="15" customHeight="1">
      <c r="B76" s="472"/>
      <c r="C76" s="475"/>
      <c r="D76" s="84" t="s">
        <v>872</v>
      </c>
      <c r="E76" s="147">
        <v>55</v>
      </c>
      <c r="F76" s="148">
        <v>87</v>
      </c>
      <c r="G76" s="148">
        <v>174</v>
      </c>
      <c r="H76" s="148">
        <v>187</v>
      </c>
      <c r="I76" s="148">
        <v>169</v>
      </c>
      <c r="J76" s="149">
        <v>255</v>
      </c>
      <c r="K76" s="117">
        <v>927</v>
      </c>
    </row>
    <row r="77" spans="2:11" ht="15" customHeight="1">
      <c r="B77" s="473"/>
      <c r="C77" s="476"/>
      <c r="D77" s="150" t="s">
        <v>1374</v>
      </c>
      <c r="E77" s="151">
        <v>25.1142</v>
      </c>
      <c r="F77" s="152">
        <v>30.8511</v>
      </c>
      <c r="G77" s="152">
        <v>35.1515</v>
      </c>
      <c r="H77" s="152">
        <v>44.5238</v>
      </c>
      <c r="I77" s="152">
        <v>52.9781</v>
      </c>
      <c r="J77" s="153">
        <v>53.6842</v>
      </c>
      <c r="K77" s="154">
        <v>41.95</v>
      </c>
    </row>
    <row r="78" spans="2:11" ht="15" customHeight="1">
      <c r="B78" s="471">
        <v>24</v>
      </c>
      <c r="C78" s="474" t="s">
        <v>924</v>
      </c>
      <c r="D78" s="111" t="s">
        <v>671</v>
      </c>
      <c r="E78" s="145">
        <v>337</v>
      </c>
      <c r="F78" s="146">
        <v>475</v>
      </c>
      <c r="G78" s="146">
        <v>833</v>
      </c>
      <c r="H78" s="146">
        <v>577</v>
      </c>
      <c r="I78" s="146">
        <v>600</v>
      </c>
      <c r="J78" s="144">
        <v>821</v>
      </c>
      <c r="K78" s="116">
        <v>3643</v>
      </c>
    </row>
    <row r="79" spans="2:11" ht="15" customHeight="1">
      <c r="B79" s="472"/>
      <c r="C79" s="475"/>
      <c r="D79" s="84" t="s">
        <v>872</v>
      </c>
      <c r="E79" s="147">
        <v>83</v>
      </c>
      <c r="F79" s="148">
        <v>124</v>
      </c>
      <c r="G79" s="148">
        <v>286</v>
      </c>
      <c r="H79" s="148">
        <v>253</v>
      </c>
      <c r="I79" s="148">
        <v>280</v>
      </c>
      <c r="J79" s="149">
        <v>380</v>
      </c>
      <c r="K79" s="117">
        <v>1406</v>
      </c>
    </row>
    <row r="80" spans="2:11" ht="15" customHeight="1">
      <c r="B80" s="473"/>
      <c r="C80" s="476"/>
      <c r="D80" s="150" t="s">
        <v>1374</v>
      </c>
      <c r="E80" s="151">
        <v>24.6291</v>
      </c>
      <c r="F80" s="152">
        <v>26.1053</v>
      </c>
      <c r="G80" s="152">
        <v>34.3337</v>
      </c>
      <c r="H80" s="152">
        <v>43.8475</v>
      </c>
      <c r="I80" s="152">
        <v>46.6667</v>
      </c>
      <c r="J80" s="153">
        <v>46.285</v>
      </c>
      <c r="K80" s="154">
        <v>38.59</v>
      </c>
    </row>
    <row r="81" spans="2:11" ht="15" customHeight="1">
      <c r="B81" s="471">
        <v>25</v>
      </c>
      <c r="C81" s="474" t="s">
        <v>925</v>
      </c>
      <c r="D81" s="111" t="s">
        <v>671</v>
      </c>
      <c r="E81" s="145">
        <v>291</v>
      </c>
      <c r="F81" s="146">
        <v>497</v>
      </c>
      <c r="G81" s="146">
        <v>747</v>
      </c>
      <c r="H81" s="146">
        <v>562</v>
      </c>
      <c r="I81" s="146">
        <v>413</v>
      </c>
      <c r="J81" s="144">
        <v>528</v>
      </c>
      <c r="K81" s="116">
        <v>3038</v>
      </c>
    </row>
    <row r="82" spans="2:11" ht="15" customHeight="1">
      <c r="B82" s="472"/>
      <c r="C82" s="475"/>
      <c r="D82" s="84" t="s">
        <v>872</v>
      </c>
      <c r="E82" s="147">
        <v>62</v>
      </c>
      <c r="F82" s="148">
        <v>128</v>
      </c>
      <c r="G82" s="148">
        <v>237</v>
      </c>
      <c r="H82" s="148">
        <v>251</v>
      </c>
      <c r="I82" s="148">
        <v>232</v>
      </c>
      <c r="J82" s="149">
        <v>266</v>
      </c>
      <c r="K82" s="117">
        <v>1176</v>
      </c>
    </row>
    <row r="83" spans="2:11" ht="15" customHeight="1">
      <c r="B83" s="473"/>
      <c r="C83" s="476"/>
      <c r="D83" s="150" t="s">
        <v>1374</v>
      </c>
      <c r="E83" s="151">
        <v>21.3058</v>
      </c>
      <c r="F83" s="152">
        <v>25.7545</v>
      </c>
      <c r="G83" s="152">
        <v>31.7269</v>
      </c>
      <c r="H83" s="152">
        <v>44.6619</v>
      </c>
      <c r="I83" s="152">
        <v>56.1743</v>
      </c>
      <c r="J83" s="153">
        <v>50.3788</v>
      </c>
      <c r="K83" s="154">
        <v>38.71</v>
      </c>
    </row>
    <row r="84" spans="2:11" ht="15" customHeight="1">
      <c r="B84" s="471">
        <v>26</v>
      </c>
      <c r="C84" s="474" t="s">
        <v>926</v>
      </c>
      <c r="D84" s="111" t="s">
        <v>671</v>
      </c>
      <c r="E84" s="145">
        <v>296</v>
      </c>
      <c r="F84" s="146">
        <v>267</v>
      </c>
      <c r="G84" s="146">
        <v>595</v>
      </c>
      <c r="H84" s="146">
        <v>603</v>
      </c>
      <c r="I84" s="146">
        <v>606</v>
      </c>
      <c r="J84" s="144">
        <v>1421</v>
      </c>
      <c r="K84" s="116">
        <v>3788</v>
      </c>
    </row>
    <row r="85" spans="2:11" ht="15" customHeight="1">
      <c r="B85" s="472"/>
      <c r="C85" s="475"/>
      <c r="D85" s="84" t="s">
        <v>872</v>
      </c>
      <c r="E85" s="147">
        <v>81</v>
      </c>
      <c r="F85" s="148">
        <v>82</v>
      </c>
      <c r="G85" s="148">
        <v>241</v>
      </c>
      <c r="H85" s="148">
        <v>269</v>
      </c>
      <c r="I85" s="148">
        <v>325</v>
      </c>
      <c r="J85" s="149">
        <v>745</v>
      </c>
      <c r="K85" s="117">
        <v>1743</v>
      </c>
    </row>
    <row r="86" spans="2:11" ht="15" customHeight="1">
      <c r="B86" s="473"/>
      <c r="C86" s="476"/>
      <c r="D86" s="150" t="s">
        <v>1374</v>
      </c>
      <c r="E86" s="151">
        <v>27.3649</v>
      </c>
      <c r="F86" s="152">
        <v>30.7116</v>
      </c>
      <c r="G86" s="152">
        <v>40.5042</v>
      </c>
      <c r="H86" s="152">
        <v>44.6103</v>
      </c>
      <c r="I86" s="152">
        <v>53.6304</v>
      </c>
      <c r="J86" s="153">
        <v>52.4279</v>
      </c>
      <c r="K86" s="154">
        <v>46.01</v>
      </c>
    </row>
    <row r="87" spans="2:11" ht="15" customHeight="1">
      <c r="B87" s="471">
        <v>27</v>
      </c>
      <c r="C87" s="490" t="s">
        <v>927</v>
      </c>
      <c r="D87" s="111" t="s">
        <v>671</v>
      </c>
      <c r="E87" s="145">
        <v>24</v>
      </c>
      <c r="F87" s="146">
        <v>30</v>
      </c>
      <c r="G87" s="146">
        <v>59</v>
      </c>
      <c r="H87" s="146">
        <v>38</v>
      </c>
      <c r="I87" s="146">
        <v>58</v>
      </c>
      <c r="J87" s="144">
        <v>131</v>
      </c>
      <c r="K87" s="116">
        <v>340</v>
      </c>
    </row>
    <row r="88" spans="2:11" ht="15" customHeight="1">
      <c r="B88" s="472"/>
      <c r="C88" s="491"/>
      <c r="D88" s="84" t="s">
        <v>872</v>
      </c>
      <c r="E88" s="147">
        <v>12</v>
      </c>
      <c r="F88" s="148">
        <v>10</v>
      </c>
      <c r="G88" s="148">
        <v>30</v>
      </c>
      <c r="H88" s="148">
        <v>25</v>
      </c>
      <c r="I88" s="148">
        <v>40</v>
      </c>
      <c r="J88" s="149">
        <v>69</v>
      </c>
      <c r="K88" s="117">
        <v>186</v>
      </c>
    </row>
    <row r="89" spans="2:11" ht="15" customHeight="1">
      <c r="B89" s="473"/>
      <c r="C89" s="492"/>
      <c r="D89" s="150" t="s">
        <v>1374</v>
      </c>
      <c r="E89" s="151">
        <v>50</v>
      </c>
      <c r="F89" s="152">
        <v>33.3333</v>
      </c>
      <c r="G89" s="152">
        <v>50.8475</v>
      </c>
      <c r="H89" s="152">
        <v>65.7895</v>
      </c>
      <c r="I89" s="152">
        <v>68.9655</v>
      </c>
      <c r="J89" s="153">
        <v>52.6718</v>
      </c>
      <c r="K89" s="154">
        <v>54.71</v>
      </c>
    </row>
    <row r="90" spans="2:11" ht="15" customHeight="1">
      <c r="B90" s="471">
        <v>28</v>
      </c>
      <c r="C90" s="474" t="s">
        <v>928</v>
      </c>
      <c r="D90" s="111" t="s">
        <v>671</v>
      </c>
      <c r="E90" s="145">
        <v>715</v>
      </c>
      <c r="F90" s="146">
        <v>1025</v>
      </c>
      <c r="G90" s="146">
        <v>1057</v>
      </c>
      <c r="H90" s="146">
        <v>751</v>
      </c>
      <c r="I90" s="146">
        <v>697</v>
      </c>
      <c r="J90" s="144">
        <v>1091</v>
      </c>
      <c r="K90" s="116">
        <v>5336</v>
      </c>
    </row>
    <row r="91" spans="2:11" ht="15" customHeight="1">
      <c r="B91" s="472"/>
      <c r="C91" s="475"/>
      <c r="D91" s="84" t="s">
        <v>872</v>
      </c>
      <c r="E91" s="147">
        <v>187</v>
      </c>
      <c r="F91" s="148">
        <v>341</v>
      </c>
      <c r="G91" s="148">
        <v>417</v>
      </c>
      <c r="H91" s="148">
        <v>394</v>
      </c>
      <c r="I91" s="148">
        <v>421</v>
      </c>
      <c r="J91" s="149">
        <v>635</v>
      </c>
      <c r="K91" s="117">
        <v>2395</v>
      </c>
    </row>
    <row r="92" spans="2:11" ht="15" customHeight="1">
      <c r="B92" s="473"/>
      <c r="C92" s="476"/>
      <c r="D92" s="150" t="s">
        <v>1374</v>
      </c>
      <c r="E92" s="151">
        <v>26.1538</v>
      </c>
      <c r="F92" s="152">
        <v>33.2683</v>
      </c>
      <c r="G92" s="152">
        <v>39.4513</v>
      </c>
      <c r="H92" s="152">
        <v>52.4634</v>
      </c>
      <c r="I92" s="152">
        <v>60.4017</v>
      </c>
      <c r="J92" s="153">
        <v>58.2035</v>
      </c>
      <c r="K92" s="154">
        <v>44.88</v>
      </c>
    </row>
    <row r="93" spans="2:11" ht="15" customHeight="1">
      <c r="B93" s="471">
        <v>29</v>
      </c>
      <c r="C93" s="474" t="s">
        <v>929</v>
      </c>
      <c r="D93" s="111" t="s">
        <v>671</v>
      </c>
      <c r="E93" s="145">
        <v>551</v>
      </c>
      <c r="F93" s="146">
        <v>898</v>
      </c>
      <c r="G93" s="146">
        <v>922</v>
      </c>
      <c r="H93" s="146">
        <v>590</v>
      </c>
      <c r="I93" s="146">
        <v>660</v>
      </c>
      <c r="J93" s="144">
        <v>842</v>
      </c>
      <c r="K93" s="116">
        <v>4463</v>
      </c>
    </row>
    <row r="94" spans="2:11" ht="15" customHeight="1">
      <c r="B94" s="472"/>
      <c r="C94" s="475"/>
      <c r="D94" s="84" t="s">
        <v>872</v>
      </c>
      <c r="E94" s="147">
        <v>146</v>
      </c>
      <c r="F94" s="148">
        <v>259</v>
      </c>
      <c r="G94" s="148">
        <v>332</v>
      </c>
      <c r="H94" s="148">
        <v>273</v>
      </c>
      <c r="I94" s="148">
        <v>372</v>
      </c>
      <c r="J94" s="149">
        <v>459</v>
      </c>
      <c r="K94" s="117">
        <v>1841</v>
      </c>
    </row>
    <row r="95" spans="2:11" ht="15" customHeight="1">
      <c r="B95" s="473"/>
      <c r="C95" s="476"/>
      <c r="D95" s="150" t="s">
        <v>1374</v>
      </c>
      <c r="E95" s="151">
        <v>26.4973</v>
      </c>
      <c r="F95" s="152">
        <v>28.8419</v>
      </c>
      <c r="G95" s="152">
        <v>36.0087</v>
      </c>
      <c r="H95" s="152">
        <v>46.2712</v>
      </c>
      <c r="I95" s="152">
        <v>56.3636</v>
      </c>
      <c r="J95" s="153">
        <v>54.5131</v>
      </c>
      <c r="K95" s="154">
        <v>41.25</v>
      </c>
    </row>
    <row r="96" spans="2:11" ht="15" customHeight="1">
      <c r="B96" s="471">
        <v>30</v>
      </c>
      <c r="C96" s="474" t="s">
        <v>930</v>
      </c>
      <c r="D96" s="111" t="s">
        <v>671</v>
      </c>
      <c r="E96" s="145">
        <v>472</v>
      </c>
      <c r="F96" s="146">
        <v>821</v>
      </c>
      <c r="G96" s="146">
        <v>809</v>
      </c>
      <c r="H96" s="146">
        <v>545</v>
      </c>
      <c r="I96" s="146">
        <v>491</v>
      </c>
      <c r="J96" s="144">
        <v>663</v>
      </c>
      <c r="K96" s="116">
        <v>3801</v>
      </c>
    </row>
    <row r="97" spans="2:11" ht="15" customHeight="1">
      <c r="B97" s="472"/>
      <c r="C97" s="475"/>
      <c r="D97" s="84" t="s">
        <v>872</v>
      </c>
      <c r="E97" s="147">
        <v>122</v>
      </c>
      <c r="F97" s="148">
        <v>251</v>
      </c>
      <c r="G97" s="148">
        <v>285</v>
      </c>
      <c r="H97" s="148">
        <v>267</v>
      </c>
      <c r="I97" s="148">
        <v>287</v>
      </c>
      <c r="J97" s="149">
        <v>354</v>
      </c>
      <c r="K97" s="117">
        <v>1566</v>
      </c>
    </row>
    <row r="98" spans="2:11" ht="15" customHeight="1">
      <c r="B98" s="473"/>
      <c r="C98" s="476"/>
      <c r="D98" s="150" t="s">
        <v>1374</v>
      </c>
      <c r="E98" s="151">
        <v>25.8475</v>
      </c>
      <c r="F98" s="152">
        <v>30.5725</v>
      </c>
      <c r="G98" s="152">
        <v>35.2287</v>
      </c>
      <c r="H98" s="152">
        <v>48.9908</v>
      </c>
      <c r="I98" s="152">
        <v>58.4521</v>
      </c>
      <c r="J98" s="153">
        <v>53.3937</v>
      </c>
      <c r="K98" s="154">
        <v>41.2</v>
      </c>
    </row>
    <row r="99" spans="2:11" ht="15" customHeight="1">
      <c r="B99" s="471">
        <v>31</v>
      </c>
      <c r="C99" s="474" t="s">
        <v>1954</v>
      </c>
      <c r="D99" s="111" t="s">
        <v>671</v>
      </c>
      <c r="E99" s="145">
        <v>800</v>
      </c>
      <c r="F99" s="146">
        <v>1079</v>
      </c>
      <c r="G99" s="146">
        <v>1582</v>
      </c>
      <c r="H99" s="146">
        <v>1160</v>
      </c>
      <c r="I99" s="146">
        <v>945</v>
      </c>
      <c r="J99" s="144">
        <v>1394</v>
      </c>
      <c r="K99" s="116">
        <v>6960</v>
      </c>
    </row>
    <row r="100" spans="2:11" ht="15" customHeight="1">
      <c r="B100" s="472"/>
      <c r="C100" s="475"/>
      <c r="D100" s="84" t="s">
        <v>872</v>
      </c>
      <c r="E100" s="147">
        <v>222</v>
      </c>
      <c r="F100" s="148">
        <v>286</v>
      </c>
      <c r="G100" s="148">
        <v>605</v>
      </c>
      <c r="H100" s="148">
        <v>559</v>
      </c>
      <c r="I100" s="148">
        <v>535</v>
      </c>
      <c r="J100" s="149">
        <v>717</v>
      </c>
      <c r="K100" s="117">
        <v>2924</v>
      </c>
    </row>
    <row r="101" spans="2:11" ht="15" customHeight="1">
      <c r="B101" s="473"/>
      <c r="C101" s="476"/>
      <c r="D101" s="150" t="s">
        <v>1374</v>
      </c>
      <c r="E101" s="151">
        <v>27.75</v>
      </c>
      <c r="F101" s="152">
        <v>26.506</v>
      </c>
      <c r="G101" s="152">
        <v>38.2427</v>
      </c>
      <c r="H101" s="152">
        <v>48.1897</v>
      </c>
      <c r="I101" s="152">
        <v>56.6138</v>
      </c>
      <c r="J101" s="153">
        <v>51.4347</v>
      </c>
      <c r="K101" s="154">
        <v>42.01</v>
      </c>
    </row>
    <row r="102" spans="2:11" ht="15" customHeight="1">
      <c r="B102" s="471">
        <v>32</v>
      </c>
      <c r="C102" s="474" t="s">
        <v>932</v>
      </c>
      <c r="D102" s="111" t="s">
        <v>671</v>
      </c>
      <c r="E102" s="145">
        <v>339</v>
      </c>
      <c r="F102" s="146">
        <v>471</v>
      </c>
      <c r="G102" s="146">
        <v>583</v>
      </c>
      <c r="H102" s="146">
        <v>479</v>
      </c>
      <c r="I102" s="146">
        <v>426</v>
      </c>
      <c r="J102" s="144">
        <v>609</v>
      </c>
      <c r="K102" s="116">
        <v>2907</v>
      </c>
    </row>
    <row r="103" spans="2:11" ht="15" customHeight="1">
      <c r="B103" s="472"/>
      <c r="C103" s="475"/>
      <c r="D103" s="84" t="s">
        <v>872</v>
      </c>
      <c r="E103" s="147">
        <v>90</v>
      </c>
      <c r="F103" s="148">
        <v>132</v>
      </c>
      <c r="G103" s="148">
        <v>230</v>
      </c>
      <c r="H103" s="148">
        <v>244</v>
      </c>
      <c r="I103" s="148">
        <v>247</v>
      </c>
      <c r="J103" s="149">
        <v>325</v>
      </c>
      <c r="K103" s="117">
        <v>1268</v>
      </c>
    </row>
    <row r="104" spans="2:11" ht="15" customHeight="1">
      <c r="B104" s="473"/>
      <c r="C104" s="476"/>
      <c r="D104" s="150" t="s">
        <v>1374</v>
      </c>
      <c r="E104" s="151">
        <v>26.5487</v>
      </c>
      <c r="F104" s="152">
        <v>28.0255</v>
      </c>
      <c r="G104" s="152">
        <v>39.4511</v>
      </c>
      <c r="H104" s="152">
        <v>50.9395</v>
      </c>
      <c r="I104" s="152">
        <v>57.9812</v>
      </c>
      <c r="J104" s="153">
        <v>53.3662</v>
      </c>
      <c r="K104" s="154">
        <v>43.62</v>
      </c>
    </row>
    <row r="105" spans="2:11" ht="15" customHeight="1">
      <c r="B105" s="471">
        <v>33</v>
      </c>
      <c r="C105" s="474" t="s">
        <v>933</v>
      </c>
      <c r="D105" s="111" t="s">
        <v>671</v>
      </c>
      <c r="E105" s="145">
        <v>265</v>
      </c>
      <c r="F105" s="146">
        <v>416</v>
      </c>
      <c r="G105" s="146">
        <v>684</v>
      </c>
      <c r="H105" s="146">
        <v>462</v>
      </c>
      <c r="I105" s="146">
        <v>594</v>
      </c>
      <c r="J105" s="144">
        <v>1002</v>
      </c>
      <c r="K105" s="116">
        <v>3423</v>
      </c>
    </row>
    <row r="106" spans="2:11" ht="15" customHeight="1">
      <c r="B106" s="472"/>
      <c r="C106" s="475"/>
      <c r="D106" s="84" t="s">
        <v>872</v>
      </c>
      <c r="E106" s="147">
        <v>66</v>
      </c>
      <c r="F106" s="148">
        <v>116</v>
      </c>
      <c r="G106" s="148">
        <v>239</v>
      </c>
      <c r="H106" s="148">
        <v>203</v>
      </c>
      <c r="I106" s="148">
        <v>309</v>
      </c>
      <c r="J106" s="149">
        <v>544</v>
      </c>
      <c r="K106" s="117">
        <v>1477</v>
      </c>
    </row>
    <row r="107" spans="2:11" ht="15" customHeight="1">
      <c r="B107" s="473"/>
      <c r="C107" s="476"/>
      <c r="D107" s="150" t="s">
        <v>1374</v>
      </c>
      <c r="E107" s="151">
        <v>24.9057</v>
      </c>
      <c r="F107" s="152">
        <v>27.8846</v>
      </c>
      <c r="G107" s="152">
        <v>34.9415</v>
      </c>
      <c r="H107" s="152">
        <v>43.9394</v>
      </c>
      <c r="I107" s="152">
        <v>52.0202</v>
      </c>
      <c r="J107" s="153">
        <v>54.2914</v>
      </c>
      <c r="K107" s="154">
        <v>43.15</v>
      </c>
    </row>
    <row r="108" spans="2:11" ht="15" customHeight="1">
      <c r="B108" s="471">
        <v>34</v>
      </c>
      <c r="C108" s="474" t="s">
        <v>934</v>
      </c>
      <c r="D108" s="111" t="s">
        <v>671</v>
      </c>
      <c r="E108" s="145">
        <v>974</v>
      </c>
      <c r="F108" s="146">
        <v>1589</v>
      </c>
      <c r="G108" s="146">
        <v>1641</v>
      </c>
      <c r="H108" s="146">
        <v>1209</v>
      </c>
      <c r="I108" s="146">
        <v>1196</v>
      </c>
      <c r="J108" s="144">
        <v>1466</v>
      </c>
      <c r="K108" s="116">
        <v>8075</v>
      </c>
    </row>
    <row r="109" spans="2:11" ht="15" customHeight="1">
      <c r="B109" s="472"/>
      <c r="C109" s="475"/>
      <c r="D109" s="84" t="s">
        <v>872</v>
      </c>
      <c r="E109" s="147">
        <v>238</v>
      </c>
      <c r="F109" s="148">
        <v>461</v>
      </c>
      <c r="G109" s="148">
        <v>599</v>
      </c>
      <c r="H109" s="148">
        <v>537</v>
      </c>
      <c r="I109" s="148">
        <v>694</v>
      </c>
      <c r="J109" s="149">
        <v>808</v>
      </c>
      <c r="K109" s="117">
        <v>3337</v>
      </c>
    </row>
    <row r="110" spans="2:11" ht="15" customHeight="1">
      <c r="B110" s="473"/>
      <c r="C110" s="476"/>
      <c r="D110" s="150" t="s">
        <v>1374</v>
      </c>
      <c r="E110" s="151">
        <v>24.4353</v>
      </c>
      <c r="F110" s="152">
        <v>29.012</v>
      </c>
      <c r="G110" s="152">
        <v>36.5021</v>
      </c>
      <c r="H110" s="152">
        <v>44.4169</v>
      </c>
      <c r="I110" s="152">
        <v>58.0268</v>
      </c>
      <c r="J110" s="153">
        <v>55.116</v>
      </c>
      <c r="K110" s="154">
        <v>41.33</v>
      </c>
    </row>
    <row r="111" spans="2:11" ht="15" customHeight="1">
      <c r="B111" s="471">
        <v>35</v>
      </c>
      <c r="C111" s="474" t="s">
        <v>935</v>
      </c>
      <c r="D111" s="111" t="s">
        <v>671</v>
      </c>
      <c r="E111" s="145">
        <v>566</v>
      </c>
      <c r="F111" s="146">
        <v>819</v>
      </c>
      <c r="G111" s="146">
        <v>1054</v>
      </c>
      <c r="H111" s="146">
        <v>793</v>
      </c>
      <c r="I111" s="146">
        <v>783</v>
      </c>
      <c r="J111" s="144">
        <v>969</v>
      </c>
      <c r="K111" s="116">
        <v>4984</v>
      </c>
    </row>
    <row r="112" spans="2:11" ht="15" customHeight="1">
      <c r="B112" s="472"/>
      <c r="C112" s="475"/>
      <c r="D112" s="84" t="s">
        <v>872</v>
      </c>
      <c r="E112" s="147">
        <v>144</v>
      </c>
      <c r="F112" s="148">
        <v>242</v>
      </c>
      <c r="G112" s="148">
        <v>359</v>
      </c>
      <c r="H112" s="148">
        <v>350</v>
      </c>
      <c r="I112" s="148">
        <v>433</v>
      </c>
      <c r="J112" s="149">
        <v>484</v>
      </c>
      <c r="K112" s="117">
        <v>2012</v>
      </c>
    </row>
    <row r="113" spans="2:11" ht="15" customHeight="1">
      <c r="B113" s="473"/>
      <c r="C113" s="476"/>
      <c r="D113" s="150" t="s">
        <v>1374</v>
      </c>
      <c r="E113" s="151">
        <v>25.4417</v>
      </c>
      <c r="F113" s="152">
        <v>29.5482</v>
      </c>
      <c r="G113" s="152">
        <v>34.0607</v>
      </c>
      <c r="H113" s="152">
        <v>44.1362</v>
      </c>
      <c r="I113" s="152">
        <v>55.3001</v>
      </c>
      <c r="J113" s="153">
        <v>49.9484</v>
      </c>
      <c r="K113" s="154">
        <v>40.37</v>
      </c>
    </row>
    <row r="114" spans="2:11" ht="15" customHeight="1">
      <c r="B114" s="471">
        <v>36</v>
      </c>
      <c r="C114" s="474" t="s">
        <v>936</v>
      </c>
      <c r="D114" s="111" t="s">
        <v>671</v>
      </c>
      <c r="E114" s="145">
        <v>733</v>
      </c>
      <c r="F114" s="146">
        <v>1358</v>
      </c>
      <c r="G114" s="146">
        <v>1321</v>
      </c>
      <c r="H114" s="146">
        <v>930</v>
      </c>
      <c r="I114" s="146">
        <v>868</v>
      </c>
      <c r="J114" s="144">
        <v>1063</v>
      </c>
      <c r="K114" s="116">
        <v>6273</v>
      </c>
    </row>
    <row r="115" spans="2:11" ht="15" customHeight="1">
      <c r="B115" s="472"/>
      <c r="C115" s="475"/>
      <c r="D115" s="84" t="s">
        <v>872</v>
      </c>
      <c r="E115" s="147">
        <v>152</v>
      </c>
      <c r="F115" s="148">
        <v>390</v>
      </c>
      <c r="G115" s="148">
        <v>470</v>
      </c>
      <c r="H115" s="148">
        <v>403</v>
      </c>
      <c r="I115" s="148">
        <v>411</v>
      </c>
      <c r="J115" s="149">
        <v>568</v>
      </c>
      <c r="K115" s="117">
        <v>2394</v>
      </c>
    </row>
    <row r="116" spans="2:11" ht="15" customHeight="1">
      <c r="B116" s="473"/>
      <c r="C116" s="476"/>
      <c r="D116" s="150" t="s">
        <v>1374</v>
      </c>
      <c r="E116" s="151">
        <v>20.7367</v>
      </c>
      <c r="F116" s="152">
        <v>28.7187</v>
      </c>
      <c r="G116" s="152">
        <v>35.5791</v>
      </c>
      <c r="H116" s="152">
        <v>43.3333</v>
      </c>
      <c r="I116" s="152">
        <v>47.3502</v>
      </c>
      <c r="J116" s="153">
        <v>53.4337</v>
      </c>
      <c r="K116" s="154">
        <v>38.16</v>
      </c>
    </row>
    <row r="117" spans="2:11" ht="15" customHeight="1">
      <c r="B117" s="471">
        <v>37</v>
      </c>
      <c r="C117" s="474" t="s">
        <v>937</v>
      </c>
      <c r="D117" s="111" t="s">
        <v>671</v>
      </c>
      <c r="E117" s="145">
        <v>634</v>
      </c>
      <c r="F117" s="146">
        <v>770</v>
      </c>
      <c r="G117" s="146">
        <v>1143</v>
      </c>
      <c r="H117" s="146">
        <v>695</v>
      </c>
      <c r="I117" s="146">
        <v>595</v>
      </c>
      <c r="J117" s="144">
        <v>646</v>
      </c>
      <c r="K117" s="116">
        <v>4483</v>
      </c>
    </row>
    <row r="118" spans="2:11" ht="15" customHeight="1">
      <c r="B118" s="472"/>
      <c r="C118" s="475"/>
      <c r="D118" s="84" t="s">
        <v>872</v>
      </c>
      <c r="E118" s="147">
        <v>104</v>
      </c>
      <c r="F118" s="148">
        <v>198</v>
      </c>
      <c r="G118" s="148">
        <v>320</v>
      </c>
      <c r="H118" s="148">
        <v>251</v>
      </c>
      <c r="I118" s="148">
        <v>310</v>
      </c>
      <c r="J118" s="149">
        <v>288</v>
      </c>
      <c r="K118" s="117">
        <v>1471</v>
      </c>
    </row>
    <row r="119" spans="2:11" ht="15" customHeight="1">
      <c r="B119" s="473"/>
      <c r="C119" s="476"/>
      <c r="D119" s="150" t="s">
        <v>1374</v>
      </c>
      <c r="E119" s="151">
        <v>16.4038</v>
      </c>
      <c r="F119" s="152">
        <v>25.7143</v>
      </c>
      <c r="G119" s="152">
        <v>27.9965</v>
      </c>
      <c r="H119" s="152">
        <v>36.1151</v>
      </c>
      <c r="I119" s="152">
        <v>52.1008</v>
      </c>
      <c r="J119" s="153">
        <v>44.582</v>
      </c>
      <c r="K119" s="154">
        <v>32.81</v>
      </c>
    </row>
    <row r="120" spans="2:11" ht="15" customHeight="1">
      <c r="B120" s="471">
        <v>38</v>
      </c>
      <c r="C120" s="474" t="s">
        <v>1601</v>
      </c>
      <c r="D120" s="111" t="s">
        <v>671</v>
      </c>
      <c r="E120" s="145">
        <v>766</v>
      </c>
      <c r="F120" s="146">
        <v>1072</v>
      </c>
      <c r="G120" s="146">
        <v>1216</v>
      </c>
      <c r="H120" s="146">
        <v>916</v>
      </c>
      <c r="I120" s="146">
        <v>1301</v>
      </c>
      <c r="J120" s="144">
        <v>1412</v>
      </c>
      <c r="K120" s="116">
        <v>6683</v>
      </c>
    </row>
    <row r="121" spans="2:11" ht="15" customHeight="1">
      <c r="B121" s="472"/>
      <c r="C121" s="475"/>
      <c r="D121" s="84" t="s">
        <v>872</v>
      </c>
      <c r="E121" s="147">
        <v>149</v>
      </c>
      <c r="F121" s="148">
        <v>298</v>
      </c>
      <c r="G121" s="148">
        <v>365</v>
      </c>
      <c r="H121" s="148">
        <v>340</v>
      </c>
      <c r="I121" s="148">
        <v>652</v>
      </c>
      <c r="J121" s="149">
        <v>721</v>
      </c>
      <c r="K121" s="117">
        <v>2525</v>
      </c>
    </row>
    <row r="122" spans="2:11" ht="15" customHeight="1">
      <c r="B122" s="473"/>
      <c r="C122" s="476"/>
      <c r="D122" s="150" t="s">
        <v>1374</v>
      </c>
      <c r="E122" s="151">
        <v>19.4517</v>
      </c>
      <c r="F122" s="152">
        <v>27.7985</v>
      </c>
      <c r="G122" s="152">
        <v>30.0164</v>
      </c>
      <c r="H122" s="152">
        <v>37.1179</v>
      </c>
      <c r="I122" s="152">
        <v>50.1153</v>
      </c>
      <c r="J122" s="153">
        <v>51.0623</v>
      </c>
      <c r="K122" s="154">
        <v>37.78</v>
      </c>
    </row>
    <row r="123" spans="2:11" ht="15" customHeight="1">
      <c r="B123" s="471">
        <v>39</v>
      </c>
      <c r="C123" s="474" t="s">
        <v>1602</v>
      </c>
      <c r="D123" s="111" t="s">
        <v>671</v>
      </c>
      <c r="E123" s="145">
        <v>587</v>
      </c>
      <c r="F123" s="146">
        <v>746</v>
      </c>
      <c r="G123" s="146">
        <v>846</v>
      </c>
      <c r="H123" s="146">
        <v>736</v>
      </c>
      <c r="I123" s="146">
        <v>1280</v>
      </c>
      <c r="J123" s="144">
        <v>1039</v>
      </c>
      <c r="K123" s="116">
        <v>5234</v>
      </c>
    </row>
    <row r="124" spans="2:11" ht="15" customHeight="1">
      <c r="B124" s="472"/>
      <c r="C124" s="475"/>
      <c r="D124" s="84" t="s">
        <v>872</v>
      </c>
      <c r="E124" s="147">
        <v>136</v>
      </c>
      <c r="F124" s="148">
        <v>221</v>
      </c>
      <c r="G124" s="148">
        <v>271</v>
      </c>
      <c r="H124" s="148">
        <v>305</v>
      </c>
      <c r="I124" s="148">
        <v>708</v>
      </c>
      <c r="J124" s="149">
        <v>567</v>
      </c>
      <c r="K124" s="117">
        <v>2208</v>
      </c>
    </row>
    <row r="125" spans="2:11" ht="15" customHeight="1">
      <c r="B125" s="473"/>
      <c r="C125" s="476"/>
      <c r="D125" s="150" t="s">
        <v>1374</v>
      </c>
      <c r="E125" s="151">
        <v>23.1687</v>
      </c>
      <c r="F125" s="152">
        <v>29.6247</v>
      </c>
      <c r="G125" s="152">
        <v>32.0331</v>
      </c>
      <c r="H125" s="152">
        <v>41.4402</v>
      </c>
      <c r="I125" s="152">
        <v>55.3125</v>
      </c>
      <c r="J125" s="153">
        <v>54.5717</v>
      </c>
      <c r="K125" s="154">
        <v>42.19</v>
      </c>
    </row>
    <row r="126" ht="15" customHeight="1">
      <c r="B126" s="123"/>
    </row>
    <row r="127" ht="15" customHeight="1">
      <c r="B127" s="123"/>
    </row>
    <row r="128" spans="2:11" ht="15" customHeight="1">
      <c r="B128" s="482" t="s">
        <v>1088</v>
      </c>
      <c r="C128" s="407" t="s">
        <v>737</v>
      </c>
      <c r="D128" s="407" t="s">
        <v>1115</v>
      </c>
      <c r="E128" s="480" t="s">
        <v>1089</v>
      </c>
      <c r="F128" s="464" t="s">
        <v>1090</v>
      </c>
      <c r="G128" s="464" t="s">
        <v>1091</v>
      </c>
      <c r="H128" s="464" t="s">
        <v>1092</v>
      </c>
      <c r="I128" s="464" t="s">
        <v>503</v>
      </c>
      <c r="J128" s="477" t="s">
        <v>670</v>
      </c>
      <c r="K128" s="407" t="s">
        <v>42</v>
      </c>
    </row>
    <row r="129" spans="2:11" ht="15" customHeight="1">
      <c r="B129" s="483"/>
      <c r="C129" s="408"/>
      <c r="D129" s="479"/>
      <c r="E129" s="481"/>
      <c r="F129" s="465"/>
      <c r="G129" s="465"/>
      <c r="H129" s="465"/>
      <c r="I129" s="465"/>
      <c r="J129" s="478"/>
      <c r="K129" s="408"/>
    </row>
    <row r="130" spans="2:11" ht="15" customHeight="1">
      <c r="B130" s="471">
        <v>40</v>
      </c>
      <c r="C130" s="484" t="s">
        <v>1603</v>
      </c>
      <c r="D130" s="111" t="s">
        <v>671</v>
      </c>
      <c r="E130" s="145">
        <v>461</v>
      </c>
      <c r="F130" s="146">
        <v>894</v>
      </c>
      <c r="G130" s="146">
        <v>993</v>
      </c>
      <c r="H130" s="146">
        <v>559</v>
      </c>
      <c r="I130" s="146">
        <v>797</v>
      </c>
      <c r="J130" s="144">
        <v>974</v>
      </c>
      <c r="K130" s="116">
        <v>4678</v>
      </c>
    </row>
    <row r="131" spans="2:11" ht="15" customHeight="1">
      <c r="B131" s="472"/>
      <c r="C131" s="485"/>
      <c r="D131" s="84" t="s">
        <v>872</v>
      </c>
      <c r="E131" s="147">
        <v>99</v>
      </c>
      <c r="F131" s="148">
        <v>223</v>
      </c>
      <c r="G131" s="148">
        <v>295</v>
      </c>
      <c r="H131" s="148">
        <v>246</v>
      </c>
      <c r="I131" s="148">
        <v>428</v>
      </c>
      <c r="J131" s="149">
        <v>533</v>
      </c>
      <c r="K131" s="117">
        <v>1824</v>
      </c>
    </row>
    <row r="132" spans="2:11" ht="15" customHeight="1">
      <c r="B132" s="473"/>
      <c r="C132" s="486"/>
      <c r="D132" s="150" t="s">
        <v>1374</v>
      </c>
      <c r="E132" s="151">
        <v>21.4751</v>
      </c>
      <c r="F132" s="152">
        <v>24.9441</v>
      </c>
      <c r="G132" s="152">
        <v>29.708</v>
      </c>
      <c r="H132" s="152">
        <v>44.0072</v>
      </c>
      <c r="I132" s="152">
        <v>53.7014</v>
      </c>
      <c r="J132" s="153">
        <v>54.7228</v>
      </c>
      <c r="K132" s="154">
        <v>38.99</v>
      </c>
    </row>
    <row r="133" spans="2:11" ht="15" customHeight="1">
      <c r="B133" s="471">
        <v>41</v>
      </c>
      <c r="C133" s="474" t="s">
        <v>1604</v>
      </c>
      <c r="D133" s="111" t="s">
        <v>671</v>
      </c>
      <c r="E133" s="145">
        <v>337</v>
      </c>
      <c r="F133" s="146">
        <v>414</v>
      </c>
      <c r="G133" s="146">
        <v>610</v>
      </c>
      <c r="H133" s="146">
        <v>473</v>
      </c>
      <c r="I133" s="146">
        <v>700</v>
      </c>
      <c r="J133" s="144">
        <v>1192</v>
      </c>
      <c r="K133" s="116">
        <v>3726</v>
      </c>
    </row>
    <row r="134" spans="2:11" ht="15" customHeight="1">
      <c r="B134" s="472"/>
      <c r="C134" s="475"/>
      <c r="D134" s="84" t="s">
        <v>872</v>
      </c>
      <c r="E134" s="147">
        <v>88</v>
      </c>
      <c r="F134" s="148">
        <v>123</v>
      </c>
      <c r="G134" s="148">
        <v>194</v>
      </c>
      <c r="H134" s="148">
        <v>187</v>
      </c>
      <c r="I134" s="148">
        <v>349</v>
      </c>
      <c r="J134" s="149">
        <v>612</v>
      </c>
      <c r="K134" s="117">
        <v>1553</v>
      </c>
    </row>
    <row r="135" spans="2:11" ht="15" customHeight="1">
      <c r="B135" s="473"/>
      <c r="C135" s="476"/>
      <c r="D135" s="150" t="s">
        <v>1374</v>
      </c>
      <c r="E135" s="151">
        <v>26.1128</v>
      </c>
      <c r="F135" s="152">
        <v>29.7101</v>
      </c>
      <c r="G135" s="152">
        <v>31.8033</v>
      </c>
      <c r="H135" s="152">
        <v>39.5349</v>
      </c>
      <c r="I135" s="152">
        <v>49.8571</v>
      </c>
      <c r="J135" s="153">
        <v>51.3423</v>
      </c>
      <c r="K135" s="154">
        <v>41.68</v>
      </c>
    </row>
    <row r="136" spans="2:11" ht="15" customHeight="1">
      <c r="B136" s="471">
        <v>42</v>
      </c>
      <c r="C136" s="474" t="s">
        <v>1605</v>
      </c>
      <c r="D136" s="111" t="s">
        <v>671</v>
      </c>
      <c r="E136" s="145">
        <v>898</v>
      </c>
      <c r="F136" s="146">
        <v>1072</v>
      </c>
      <c r="G136" s="146">
        <v>1298</v>
      </c>
      <c r="H136" s="146">
        <v>811</v>
      </c>
      <c r="I136" s="146">
        <v>751</v>
      </c>
      <c r="J136" s="144">
        <v>1011</v>
      </c>
      <c r="K136" s="116">
        <v>5841</v>
      </c>
    </row>
    <row r="137" spans="2:11" ht="15" customHeight="1">
      <c r="B137" s="472"/>
      <c r="C137" s="475"/>
      <c r="D137" s="84" t="s">
        <v>872</v>
      </c>
      <c r="E137" s="147">
        <v>202</v>
      </c>
      <c r="F137" s="148">
        <v>317</v>
      </c>
      <c r="G137" s="148">
        <v>495</v>
      </c>
      <c r="H137" s="148">
        <v>348</v>
      </c>
      <c r="I137" s="148">
        <v>376</v>
      </c>
      <c r="J137" s="149">
        <v>514</v>
      </c>
      <c r="K137" s="117">
        <v>2252</v>
      </c>
    </row>
    <row r="138" spans="2:11" ht="15" customHeight="1">
      <c r="B138" s="473"/>
      <c r="C138" s="476"/>
      <c r="D138" s="150" t="s">
        <v>1374</v>
      </c>
      <c r="E138" s="151">
        <v>22.4944</v>
      </c>
      <c r="F138" s="152">
        <v>29.5709</v>
      </c>
      <c r="G138" s="152">
        <v>38.1356</v>
      </c>
      <c r="H138" s="152">
        <v>42.91</v>
      </c>
      <c r="I138" s="152">
        <v>50.0666</v>
      </c>
      <c r="J138" s="153">
        <v>50.8408</v>
      </c>
      <c r="K138" s="154">
        <v>38.56</v>
      </c>
    </row>
    <row r="139" spans="2:11" ht="15" customHeight="1">
      <c r="B139" s="471">
        <v>43</v>
      </c>
      <c r="C139" s="474" t="s">
        <v>1955</v>
      </c>
      <c r="D139" s="111" t="s">
        <v>671</v>
      </c>
      <c r="E139" s="145">
        <v>904</v>
      </c>
      <c r="F139" s="146">
        <v>996</v>
      </c>
      <c r="G139" s="146">
        <v>1413</v>
      </c>
      <c r="H139" s="146">
        <v>981</v>
      </c>
      <c r="I139" s="146">
        <v>1024</v>
      </c>
      <c r="J139" s="144">
        <v>1250</v>
      </c>
      <c r="K139" s="116">
        <v>6568</v>
      </c>
    </row>
    <row r="140" spans="2:11" ht="15" customHeight="1">
      <c r="B140" s="472"/>
      <c r="C140" s="475"/>
      <c r="D140" s="84" t="s">
        <v>872</v>
      </c>
      <c r="E140" s="147">
        <v>213</v>
      </c>
      <c r="F140" s="148">
        <v>307</v>
      </c>
      <c r="G140" s="148">
        <v>569</v>
      </c>
      <c r="H140" s="148">
        <v>440</v>
      </c>
      <c r="I140" s="148">
        <v>529</v>
      </c>
      <c r="J140" s="149">
        <v>622</v>
      </c>
      <c r="K140" s="117">
        <v>2680</v>
      </c>
    </row>
    <row r="141" spans="2:11" ht="15" customHeight="1">
      <c r="B141" s="473"/>
      <c r="C141" s="476"/>
      <c r="D141" s="150" t="s">
        <v>1374</v>
      </c>
      <c r="E141" s="151">
        <v>23.5619</v>
      </c>
      <c r="F141" s="152">
        <v>30.8233</v>
      </c>
      <c r="G141" s="152">
        <v>40.2689</v>
      </c>
      <c r="H141" s="152">
        <v>44.8522</v>
      </c>
      <c r="I141" s="152">
        <v>51.6602</v>
      </c>
      <c r="J141" s="153">
        <v>49.76</v>
      </c>
      <c r="K141" s="154">
        <v>40.8</v>
      </c>
    </row>
    <row r="142" spans="2:11" ht="15" customHeight="1">
      <c r="B142" s="471">
        <v>44</v>
      </c>
      <c r="C142" s="474" t="s">
        <v>1607</v>
      </c>
      <c r="D142" s="111" t="s">
        <v>671</v>
      </c>
      <c r="E142" s="145">
        <v>517</v>
      </c>
      <c r="F142" s="146">
        <v>563</v>
      </c>
      <c r="G142" s="146">
        <v>727</v>
      </c>
      <c r="H142" s="146">
        <v>514</v>
      </c>
      <c r="I142" s="146">
        <v>695</v>
      </c>
      <c r="J142" s="144">
        <v>789</v>
      </c>
      <c r="K142" s="116">
        <v>3805</v>
      </c>
    </row>
    <row r="143" spans="2:11" ht="15" customHeight="1">
      <c r="B143" s="472"/>
      <c r="C143" s="475"/>
      <c r="D143" s="84" t="s">
        <v>872</v>
      </c>
      <c r="E143" s="147">
        <v>131</v>
      </c>
      <c r="F143" s="148">
        <v>175</v>
      </c>
      <c r="G143" s="148">
        <v>293</v>
      </c>
      <c r="H143" s="148">
        <v>235</v>
      </c>
      <c r="I143" s="148">
        <v>351</v>
      </c>
      <c r="J143" s="149">
        <v>401</v>
      </c>
      <c r="K143" s="117">
        <v>1586</v>
      </c>
    </row>
    <row r="144" spans="2:11" ht="15" customHeight="1">
      <c r="B144" s="473"/>
      <c r="C144" s="476"/>
      <c r="D144" s="150" t="s">
        <v>1374</v>
      </c>
      <c r="E144" s="151">
        <v>25.3385</v>
      </c>
      <c r="F144" s="152">
        <v>31.0835</v>
      </c>
      <c r="G144" s="152">
        <v>40.3026</v>
      </c>
      <c r="H144" s="152">
        <v>45.7198</v>
      </c>
      <c r="I144" s="152">
        <v>50.5036</v>
      </c>
      <c r="J144" s="153">
        <v>50.8238</v>
      </c>
      <c r="K144" s="154">
        <v>41.68</v>
      </c>
    </row>
    <row r="145" spans="2:11" ht="15" customHeight="1">
      <c r="B145" s="471">
        <v>45</v>
      </c>
      <c r="C145" s="474" t="s">
        <v>1892</v>
      </c>
      <c r="D145" s="111" t="s">
        <v>671</v>
      </c>
      <c r="E145" s="145">
        <v>747</v>
      </c>
      <c r="F145" s="146">
        <v>919</v>
      </c>
      <c r="G145" s="146">
        <v>1173</v>
      </c>
      <c r="H145" s="146">
        <v>781</v>
      </c>
      <c r="I145" s="146">
        <v>954</v>
      </c>
      <c r="J145" s="144">
        <v>1363</v>
      </c>
      <c r="K145" s="116">
        <v>5937</v>
      </c>
    </row>
    <row r="146" spans="2:11" ht="15" customHeight="1">
      <c r="B146" s="472"/>
      <c r="C146" s="475"/>
      <c r="D146" s="84" t="s">
        <v>872</v>
      </c>
      <c r="E146" s="147">
        <v>162</v>
      </c>
      <c r="F146" s="148">
        <v>262</v>
      </c>
      <c r="G146" s="148">
        <v>388</v>
      </c>
      <c r="H146" s="148">
        <v>321</v>
      </c>
      <c r="I146" s="148">
        <v>500</v>
      </c>
      <c r="J146" s="149">
        <v>704</v>
      </c>
      <c r="K146" s="117">
        <v>2337</v>
      </c>
    </row>
    <row r="147" spans="2:11" ht="15" customHeight="1">
      <c r="B147" s="473"/>
      <c r="C147" s="476"/>
      <c r="D147" s="150" t="s">
        <v>1374</v>
      </c>
      <c r="E147" s="151">
        <v>21.6867</v>
      </c>
      <c r="F147" s="152">
        <v>28.5092</v>
      </c>
      <c r="G147" s="152">
        <v>33.0776</v>
      </c>
      <c r="H147" s="152">
        <v>41.1012</v>
      </c>
      <c r="I147" s="152">
        <v>52.4109</v>
      </c>
      <c r="J147" s="153">
        <v>51.6508</v>
      </c>
      <c r="K147" s="154">
        <v>39.36</v>
      </c>
    </row>
    <row r="148" spans="2:11" ht="15" customHeight="1">
      <c r="B148" s="471">
        <v>46</v>
      </c>
      <c r="C148" s="474" t="s">
        <v>1570</v>
      </c>
      <c r="D148" s="111" t="s">
        <v>671</v>
      </c>
      <c r="E148" s="145">
        <v>743</v>
      </c>
      <c r="F148" s="146">
        <v>986</v>
      </c>
      <c r="G148" s="146">
        <v>1123</v>
      </c>
      <c r="H148" s="146">
        <v>757</v>
      </c>
      <c r="I148" s="146">
        <v>946</v>
      </c>
      <c r="J148" s="144">
        <v>1085</v>
      </c>
      <c r="K148" s="116">
        <v>5640</v>
      </c>
    </row>
    <row r="149" spans="2:11" ht="15" customHeight="1">
      <c r="B149" s="472"/>
      <c r="C149" s="475"/>
      <c r="D149" s="84" t="s">
        <v>872</v>
      </c>
      <c r="E149" s="147">
        <v>179</v>
      </c>
      <c r="F149" s="148">
        <v>275</v>
      </c>
      <c r="G149" s="148">
        <v>338</v>
      </c>
      <c r="H149" s="148">
        <v>306</v>
      </c>
      <c r="I149" s="148">
        <v>440</v>
      </c>
      <c r="J149" s="149">
        <v>559</v>
      </c>
      <c r="K149" s="117">
        <v>2097</v>
      </c>
    </row>
    <row r="150" spans="2:11" ht="15" customHeight="1">
      <c r="B150" s="473"/>
      <c r="C150" s="476"/>
      <c r="D150" s="150" t="s">
        <v>1374</v>
      </c>
      <c r="E150" s="151">
        <v>24.0915</v>
      </c>
      <c r="F150" s="152">
        <v>27.8905</v>
      </c>
      <c r="G150" s="152">
        <v>30.098</v>
      </c>
      <c r="H150" s="152">
        <v>40.4227</v>
      </c>
      <c r="I150" s="152">
        <v>46.5116</v>
      </c>
      <c r="J150" s="153">
        <v>51.5207</v>
      </c>
      <c r="K150" s="154">
        <v>37.18</v>
      </c>
    </row>
    <row r="151" spans="2:11" ht="15" customHeight="1">
      <c r="B151" s="471">
        <v>47</v>
      </c>
      <c r="C151" s="474" t="s">
        <v>1609</v>
      </c>
      <c r="D151" s="111" t="s">
        <v>671</v>
      </c>
      <c r="E151" s="145">
        <v>687</v>
      </c>
      <c r="F151" s="146">
        <v>918</v>
      </c>
      <c r="G151" s="146">
        <v>1219</v>
      </c>
      <c r="H151" s="146">
        <v>612</v>
      </c>
      <c r="I151" s="146">
        <v>501</v>
      </c>
      <c r="J151" s="144">
        <v>450</v>
      </c>
      <c r="K151" s="116">
        <v>4387</v>
      </c>
    </row>
    <row r="152" spans="2:11" ht="15" customHeight="1">
      <c r="B152" s="472"/>
      <c r="C152" s="475"/>
      <c r="D152" s="84" t="s">
        <v>872</v>
      </c>
      <c r="E152" s="147">
        <v>118</v>
      </c>
      <c r="F152" s="148">
        <v>218</v>
      </c>
      <c r="G152" s="148">
        <v>352</v>
      </c>
      <c r="H152" s="148">
        <v>222</v>
      </c>
      <c r="I152" s="148">
        <v>197</v>
      </c>
      <c r="J152" s="149">
        <v>233</v>
      </c>
      <c r="K152" s="117">
        <v>1340</v>
      </c>
    </row>
    <row r="153" spans="2:11" ht="15" customHeight="1">
      <c r="B153" s="473"/>
      <c r="C153" s="476"/>
      <c r="D153" s="150" t="s">
        <v>1374</v>
      </c>
      <c r="E153" s="151">
        <v>17.1761</v>
      </c>
      <c r="F153" s="152">
        <v>23.7473</v>
      </c>
      <c r="G153" s="152">
        <v>28.8761</v>
      </c>
      <c r="H153" s="152">
        <v>36.2745</v>
      </c>
      <c r="I153" s="152">
        <v>39.3214</v>
      </c>
      <c r="J153" s="153">
        <v>51.7778</v>
      </c>
      <c r="K153" s="154">
        <v>30.54</v>
      </c>
    </row>
    <row r="154" spans="2:11" ht="15" customHeight="1">
      <c r="B154" s="471">
        <v>48</v>
      </c>
      <c r="C154" s="474" t="s">
        <v>1610</v>
      </c>
      <c r="D154" s="111" t="s">
        <v>671</v>
      </c>
      <c r="E154" s="145">
        <v>537</v>
      </c>
      <c r="F154" s="146">
        <v>758</v>
      </c>
      <c r="G154" s="146">
        <v>868</v>
      </c>
      <c r="H154" s="146">
        <v>703</v>
      </c>
      <c r="I154" s="146">
        <v>869</v>
      </c>
      <c r="J154" s="144">
        <v>1235</v>
      </c>
      <c r="K154" s="116">
        <v>4970</v>
      </c>
    </row>
    <row r="155" spans="2:11" ht="15" customHeight="1">
      <c r="B155" s="472"/>
      <c r="C155" s="475"/>
      <c r="D155" s="84" t="s">
        <v>872</v>
      </c>
      <c r="E155" s="147">
        <v>124</v>
      </c>
      <c r="F155" s="148">
        <v>209</v>
      </c>
      <c r="G155" s="148">
        <v>299</v>
      </c>
      <c r="H155" s="148">
        <v>291</v>
      </c>
      <c r="I155" s="148">
        <v>407</v>
      </c>
      <c r="J155" s="149">
        <v>595</v>
      </c>
      <c r="K155" s="117">
        <v>1925</v>
      </c>
    </row>
    <row r="156" spans="2:11" ht="15" customHeight="1">
      <c r="B156" s="473"/>
      <c r="C156" s="476"/>
      <c r="D156" s="150" t="s">
        <v>1374</v>
      </c>
      <c r="E156" s="151">
        <v>23.0912</v>
      </c>
      <c r="F156" s="152">
        <v>27.5726</v>
      </c>
      <c r="G156" s="152">
        <v>34.447</v>
      </c>
      <c r="H156" s="152">
        <v>41.394</v>
      </c>
      <c r="I156" s="152">
        <v>46.8354</v>
      </c>
      <c r="J156" s="153">
        <v>48.1781</v>
      </c>
      <c r="K156" s="154">
        <v>38.73</v>
      </c>
    </row>
    <row r="157" spans="2:11" ht="15" customHeight="1">
      <c r="B157" s="471">
        <v>49</v>
      </c>
      <c r="C157" s="474" t="s">
        <v>138</v>
      </c>
      <c r="D157" s="111" t="s">
        <v>671</v>
      </c>
      <c r="E157" s="145">
        <v>546</v>
      </c>
      <c r="F157" s="146">
        <v>684</v>
      </c>
      <c r="G157" s="146">
        <v>787</v>
      </c>
      <c r="H157" s="146">
        <v>584</v>
      </c>
      <c r="I157" s="146">
        <v>759</v>
      </c>
      <c r="J157" s="144">
        <v>1320</v>
      </c>
      <c r="K157" s="116">
        <v>4680</v>
      </c>
    </row>
    <row r="158" spans="2:11" ht="15" customHeight="1">
      <c r="B158" s="472"/>
      <c r="C158" s="475"/>
      <c r="D158" s="84" t="s">
        <v>872</v>
      </c>
      <c r="E158" s="147">
        <v>112</v>
      </c>
      <c r="F158" s="148">
        <v>203</v>
      </c>
      <c r="G158" s="148">
        <v>274</v>
      </c>
      <c r="H158" s="148">
        <v>253</v>
      </c>
      <c r="I158" s="148">
        <v>363</v>
      </c>
      <c r="J158" s="149">
        <v>690</v>
      </c>
      <c r="K158" s="117">
        <v>1895</v>
      </c>
    </row>
    <row r="159" spans="2:11" ht="15" customHeight="1">
      <c r="B159" s="473"/>
      <c r="C159" s="476"/>
      <c r="D159" s="150" t="s">
        <v>1374</v>
      </c>
      <c r="E159" s="151">
        <v>20.5128</v>
      </c>
      <c r="F159" s="152">
        <v>29.6784</v>
      </c>
      <c r="G159" s="152">
        <v>34.8158</v>
      </c>
      <c r="H159" s="152">
        <v>43.3219</v>
      </c>
      <c r="I159" s="152">
        <v>47.8261</v>
      </c>
      <c r="J159" s="153">
        <v>52.2727</v>
      </c>
      <c r="K159" s="154">
        <v>40.49</v>
      </c>
    </row>
    <row r="160" spans="2:11" ht="15" customHeight="1">
      <c r="B160" s="471">
        <v>50</v>
      </c>
      <c r="C160" s="474" t="s">
        <v>139</v>
      </c>
      <c r="D160" s="111" t="s">
        <v>671</v>
      </c>
      <c r="E160" s="145">
        <v>641</v>
      </c>
      <c r="F160" s="146">
        <v>934</v>
      </c>
      <c r="G160" s="146">
        <v>1358</v>
      </c>
      <c r="H160" s="146">
        <v>754</v>
      </c>
      <c r="I160" s="146">
        <v>942</v>
      </c>
      <c r="J160" s="144">
        <v>1116</v>
      </c>
      <c r="K160" s="116">
        <v>5745</v>
      </c>
    </row>
    <row r="161" spans="2:11" ht="15" customHeight="1">
      <c r="B161" s="472"/>
      <c r="C161" s="475"/>
      <c r="D161" s="84" t="s">
        <v>872</v>
      </c>
      <c r="E161" s="147">
        <v>147</v>
      </c>
      <c r="F161" s="148">
        <v>218</v>
      </c>
      <c r="G161" s="148">
        <v>400</v>
      </c>
      <c r="H161" s="148">
        <v>306</v>
      </c>
      <c r="I161" s="148">
        <v>445</v>
      </c>
      <c r="J161" s="149">
        <v>608</v>
      </c>
      <c r="K161" s="117">
        <v>2124</v>
      </c>
    </row>
    <row r="162" spans="2:11" ht="15" customHeight="1">
      <c r="B162" s="473"/>
      <c r="C162" s="476"/>
      <c r="D162" s="150" t="s">
        <v>1374</v>
      </c>
      <c r="E162" s="151">
        <v>22.9329</v>
      </c>
      <c r="F162" s="152">
        <v>23.3405</v>
      </c>
      <c r="G162" s="152">
        <v>29.4551</v>
      </c>
      <c r="H162" s="152">
        <v>40.5836</v>
      </c>
      <c r="I162" s="152">
        <v>47.2399</v>
      </c>
      <c r="J162" s="153">
        <v>54.4803</v>
      </c>
      <c r="K162" s="154">
        <v>36.97</v>
      </c>
    </row>
    <row r="163" spans="2:11" ht="15" customHeight="1">
      <c r="B163" s="471">
        <v>51</v>
      </c>
      <c r="C163" s="474" t="s">
        <v>939</v>
      </c>
      <c r="D163" s="111" t="s">
        <v>671</v>
      </c>
      <c r="E163" s="145">
        <v>676</v>
      </c>
      <c r="F163" s="146">
        <v>867</v>
      </c>
      <c r="G163" s="146">
        <v>964</v>
      </c>
      <c r="H163" s="146">
        <v>761</v>
      </c>
      <c r="I163" s="146">
        <v>832</v>
      </c>
      <c r="J163" s="144">
        <v>1257</v>
      </c>
      <c r="K163" s="116">
        <v>5357</v>
      </c>
    </row>
    <row r="164" spans="2:11" ht="15" customHeight="1">
      <c r="B164" s="472"/>
      <c r="C164" s="475"/>
      <c r="D164" s="84" t="s">
        <v>872</v>
      </c>
      <c r="E164" s="147">
        <v>140</v>
      </c>
      <c r="F164" s="148">
        <v>245</v>
      </c>
      <c r="G164" s="148">
        <v>318</v>
      </c>
      <c r="H164" s="148">
        <v>313</v>
      </c>
      <c r="I164" s="148">
        <v>438</v>
      </c>
      <c r="J164" s="149">
        <v>620</v>
      </c>
      <c r="K164" s="117">
        <v>2074</v>
      </c>
    </row>
    <row r="165" spans="2:11" ht="15" customHeight="1">
      <c r="B165" s="473"/>
      <c r="C165" s="476"/>
      <c r="D165" s="150" t="s">
        <v>1374</v>
      </c>
      <c r="E165" s="151">
        <v>20.7101</v>
      </c>
      <c r="F165" s="152">
        <v>28.2584</v>
      </c>
      <c r="G165" s="152">
        <v>32.9876</v>
      </c>
      <c r="H165" s="152">
        <v>41.1301</v>
      </c>
      <c r="I165" s="152">
        <v>52.6442</v>
      </c>
      <c r="J165" s="153">
        <v>49.3238</v>
      </c>
      <c r="K165" s="154">
        <v>38.72</v>
      </c>
    </row>
    <row r="166" spans="2:11" ht="15" customHeight="1">
      <c r="B166" s="471">
        <v>52</v>
      </c>
      <c r="C166" s="474" t="s">
        <v>141</v>
      </c>
      <c r="D166" s="111" t="s">
        <v>671</v>
      </c>
      <c r="E166" s="145">
        <v>476</v>
      </c>
      <c r="F166" s="146">
        <v>648</v>
      </c>
      <c r="G166" s="146">
        <v>719</v>
      </c>
      <c r="H166" s="146">
        <v>556</v>
      </c>
      <c r="I166" s="146">
        <v>606</v>
      </c>
      <c r="J166" s="144">
        <v>867</v>
      </c>
      <c r="K166" s="116">
        <v>3872</v>
      </c>
    </row>
    <row r="167" spans="2:11" ht="15" customHeight="1">
      <c r="B167" s="472"/>
      <c r="C167" s="475"/>
      <c r="D167" s="84" t="s">
        <v>872</v>
      </c>
      <c r="E167" s="147">
        <v>108</v>
      </c>
      <c r="F167" s="148">
        <v>157</v>
      </c>
      <c r="G167" s="148">
        <v>248</v>
      </c>
      <c r="H167" s="148">
        <v>235</v>
      </c>
      <c r="I167" s="148">
        <v>289</v>
      </c>
      <c r="J167" s="149">
        <v>454</v>
      </c>
      <c r="K167" s="117">
        <v>1491</v>
      </c>
    </row>
    <row r="168" spans="2:11" ht="15" customHeight="1">
      <c r="B168" s="473"/>
      <c r="C168" s="476"/>
      <c r="D168" s="150" t="s">
        <v>1374</v>
      </c>
      <c r="E168" s="151">
        <v>22.6891</v>
      </c>
      <c r="F168" s="152">
        <v>24.2284</v>
      </c>
      <c r="G168" s="152">
        <v>34.4924</v>
      </c>
      <c r="H168" s="152">
        <v>42.2662</v>
      </c>
      <c r="I168" s="152">
        <v>47.6898</v>
      </c>
      <c r="J168" s="153">
        <v>52.3645</v>
      </c>
      <c r="K168" s="154">
        <v>38.51</v>
      </c>
    </row>
    <row r="169" spans="2:11" ht="15" customHeight="1">
      <c r="B169" s="471">
        <v>53</v>
      </c>
      <c r="C169" s="474" t="s">
        <v>1956</v>
      </c>
      <c r="D169" s="111" t="s">
        <v>671</v>
      </c>
      <c r="E169" s="145">
        <v>920</v>
      </c>
      <c r="F169" s="146">
        <v>978</v>
      </c>
      <c r="G169" s="146">
        <v>1516</v>
      </c>
      <c r="H169" s="146">
        <v>1038</v>
      </c>
      <c r="I169" s="146">
        <v>795</v>
      </c>
      <c r="J169" s="144">
        <v>801</v>
      </c>
      <c r="K169" s="116">
        <v>6048</v>
      </c>
    </row>
    <row r="170" spans="2:11" ht="15" customHeight="1">
      <c r="B170" s="472"/>
      <c r="C170" s="475"/>
      <c r="D170" s="84" t="s">
        <v>872</v>
      </c>
      <c r="E170" s="147">
        <v>181</v>
      </c>
      <c r="F170" s="148">
        <v>282</v>
      </c>
      <c r="G170" s="148">
        <v>571</v>
      </c>
      <c r="H170" s="148">
        <v>435</v>
      </c>
      <c r="I170" s="148">
        <v>407</v>
      </c>
      <c r="J170" s="149">
        <v>417</v>
      </c>
      <c r="K170" s="117">
        <v>2293</v>
      </c>
    </row>
    <row r="171" spans="2:11" ht="15" customHeight="1">
      <c r="B171" s="473"/>
      <c r="C171" s="476"/>
      <c r="D171" s="150" t="s">
        <v>1374</v>
      </c>
      <c r="E171" s="151">
        <v>19.6739</v>
      </c>
      <c r="F171" s="152">
        <v>28.8344</v>
      </c>
      <c r="G171" s="152">
        <v>37.6649</v>
      </c>
      <c r="H171" s="152">
        <v>41.9075</v>
      </c>
      <c r="I171" s="152">
        <v>51.195</v>
      </c>
      <c r="J171" s="153">
        <v>52.0599</v>
      </c>
      <c r="K171" s="154">
        <v>37.91</v>
      </c>
    </row>
    <row r="172" spans="2:11" ht="15" customHeight="1">
      <c r="B172" s="471">
        <v>54</v>
      </c>
      <c r="C172" s="474" t="s">
        <v>143</v>
      </c>
      <c r="D172" s="111" t="s">
        <v>671</v>
      </c>
      <c r="E172" s="145">
        <v>845</v>
      </c>
      <c r="F172" s="146">
        <v>976</v>
      </c>
      <c r="G172" s="146">
        <v>1116</v>
      </c>
      <c r="H172" s="146">
        <v>878</v>
      </c>
      <c r="I172" s="146">
        <v>768</v>
      </c>
      <c r="J172" s="144">
        <v>1120</v>
      </c>
      <c r="K172" s="116">
        <v>5703</v>
      </c>
    </row>
    <row r="173" spans="2:11" ht="15" customHeight="1">
      <c r="B173" s="472"/>
      <c r="C173" s="475"/>
      <c r="D173" s="84" t="s">
        <v>872</v>
      </c>
      <c r="E173" s="147">
        <v>197</v>
      </c>
      <c r="F173" s="148">
        <v>299</v>
      </c>
      <c r="G173" s="148">
        <v>433</v>
      </c>
      <c r="H173" s="148">
        <v>415</v>
      </c>
      <c r="I173" s="148">
        <v>430</v>
      </c>
      <c r="J173" s="149">
        <v>611</v>
      </c>
      <c r="K173" s="117">
        <v>2385</v>
      </c>
    </row>
    <row r="174" spans="2:11" ht="15" customHeight="1">
      <c r="B174" s="473"/>
      <c r="C174" s="476"/>
      <c r="D174" s="150" t="s">
        <v>1374</v>
      </c>
      <c r="E174" s="151">
        <v>23.3136</v>
      </c>
      <c r="F174" s="152">
        <v>30.6352</v>
      </c>
      <c r="G174" s="152">
        <v>38.7993</v>
      </c>
      <c r="H174" s="152">
        <v>47.2665</v>
      </c>
      <c r="I174" s="152">
        <v>55.9896</v>
      </c>
      <c r="J174" s="153">
        <v>54.5536</v>
      </c>
      <c r="K174" s="154">
        <v>41.82</v>
      </c>
    </row>
    <row r="175" spans="2:11" ht="15" customHeight="1">
      <c r="B175" s="471">
        <v>55</v>
      </c>
      <c r="C175" s="474" t="s">
        <v>144</v>
      </c>
      <c r="D175" s="111" t="s">
        <v>671</v>
      </c>
      <c r="E175" s="145">
        <v>919</v>
      </c>
      <c r="F175" s="146">
        <v>1322</v>
      </c>
      <c r="G175" s="146">
        <v>1459</v>
      </c>
      <c r="H175" s="146">
        <v>816</v>
      </c>
      <c r="I175" s="146">
        <v>876</v>
      </c>
      <c r="J175" s="144">
        <v>1226</v>
      </c>
      <c r="K175" s="116">
        <v>6618</v>
      </c>
    </row>
    <row r="176" spans="2:11" ht="15" customHeight="1">
      <c r="B176" s="472"/>
      <c r="C176" s="475"/>
      <c r="D176" s="84" t="s">
        <v>872</v>
      </c>
      <c r="E176" s="147">
        <v>198</v>
      </c>
      <c r="F176" s="148">
        <v>453</v>
      </c>
      <c r="G176" s="148">
        <v>516</v>
      </c>
      <c r="H176" s="148">
        <v>332</v>
      </c>
      <c r="I176" s="148">
        <v>458</v>
      </c>
      <c r="J176" s="149">
        <v>660</v>
      </c>
      <c r="K176" s="117">
        <v>2617</v>
      </c>
    </row>
    <row r="177" spans="2:11" ht="15" customHeight="1">
      <c r="B177" s="473"/>
      <c r="C177" s="476"/>
      <c r="D177" s="150" t="s">
        <v>1374</v>
      </c>
      <c r="E177" s="151">
        <v>21.5452</v>
      </c>
      <c r="F177" s="152">
        <v>34.2663</v>
      </c>
      <c r="G177" s="152">
        <v>35.3667</v>
      </c>
      <c r="H177" s="152">
        <v>40.6863</v>
      </c>
      <c r="I177" s="152">
        <v>52.2831</v>
      </c>
      <c r="J177" s="153">
        <v>53.8336</v>
      </c>
      <c r="K177" s="154">
        <v>39.54</v>
      </c>
    </row>
    <row r="178" spans="2:11" ht="15" customHeight="1">
      <c r="B178" s="471">
        <v>56</v>
      </c>
      <c r="C178" s="474" t="s">
        <v>145</v>
      </c>
      <c r="D178" s="111" t="s">
        <v>671</v>
      </c>
      <c r="E178" s="145">
        <v>269</v>
      </c>
      <c r="F178" s="146">
        <v>437</v>
      </c>
      <c r="G178" s="146">
        <v>508</v>
      </c>
      <c r="H178" s="146">
        <v>329</v>
      </c>
      <c r="I178" s="146">
        <v>458</v>
      </c>
      <c r="J178" s="144">
        <v>539</v>
      </c>
      <c r="K178" s="116">
        <v>2540</v>
      </c>
    </row>
    <row r="179" spans="2:11" ht="15" customHeight="1">
      <c r="B179" s="472"/>
      <c r="C179" s="475"/>
      <c r="D179" s="84" t="s">
        <v>872</v>
      </c>
      <c r="E179" s="147">
        <v>51</v>
      </c>
      <c r="F179" s="148">
        <v>123</v>
      </c>
      <c r="G179" s="148">
        <v>142</v>
      </c>
      <c r="H179" s="148">
        <v>124</v>
      </c>
      <c r="I179" s="148">
        <v>239</v>
      </c>
      <c r="J179" s="149">
        <v>261</v>
      </c>
      <c r="K179" s="117">
        <v>940</v>
      </c>
    </row>
    <row r="180" spans="2:11" ht="15" customHeight="1">
      <c r="B180" s="473"/>
      <c r="C180" s="476"/>
      <c r="D180" s="150" t="s">
        <v>1374</v>
      </c>
      <c r="E180" s="151">
        <v>18.9591</v>
      </c>
      <c r="F180" s="152">
        <v>28.1465</v>
      </c>
      <c r="G180" s="152">
        <v>27.9528</v>
      </c>
      <c r="H180" s="152">
        <v>37.69</v>
      </c>
      <c r="I180" s="152">
        <v>52.1834</v>
      </c>
      <c r="J180" s="153">
        <v>48.423</v>
      </c>
      <c r="K180" s="154">
        <v>37.01</v>
      </c>
    </row>
    <row r="181" spans="2:11" ht="15" customHeight="1">
      <c r="B181" s="471">
        <v>57</v>
      </c>
      <c r="C181" s="474" t="s">
        <v>146</v>
      </c>
      <c r="D181" s="111" t="s">
        <v>671</v>
      </c>
      <c r="E181" s="145">
        <v>648</v>
      </c>
      <c r="F181" s="146">
        <v>626</v>
      </c>
      <c r="G181" s="146">
        <v>651</v>
      </c>
      <c r="H181" s="146">
        <v>357</v>
      </c>
      <c r="I181" s="146">
        <v>490</v>
      </c>
      <c r="J181" s="144">
        <v>609</v>
      </c>
      <c r="K181" s="116">
        <v>3381</v>
      </c>
    </row>
    <row r="182" spans="2:11" ht="15" customHeight="1">
      <c r="B182" s="472"/>
      <c r="C182" s="475"/>
      <c r="D182" s="84" t="s">
        <v>872</v>
      </c>
      <c r="E182" s="147">
        <v>127</v>
      </c>
      <c r="F182" s="148">
        <v>130</v>
      </c>
      <c r="G182" s="148">
        <v>149</v>
      </c>
      <c r="H182" s="148">
        <v>136</v>
      </c>
      <c r="I182" s="148">
        <v>245</v>
      </c>
      <c r="J182" s="149">
        <v>329</v>
      </c>
      <c r="K182" s="117">
        <v>1116</v>
      </c>
    </row>
    <row r="183" spans="2:11" ht="15" customHeight="1">
      <c r="B183" s="473"/>
      <c r="C183" s="476"/>
      <c r="D183" s="150" t="s">
        <v>1374</v>
      </c>
      <c r="E183" s="151">
        <v>19.5988</v>
      </c>
      <c r="F183" s="152">
        <v>20.7668</v>
      </c>
      <c r="G183" s="152">
        <v>22.8879</v>
      </c>
      <c r="H183" s="152">
        <v>38.0952</v>
      </c>
      <c r="I183" s="152">
        <v>50</v>
      </c>
      <c r="J183" s="153">
        <v>54.023</v>
      </c>
      <c r="K183" s="154">
        <v>33.01</v>
      </c>
    </row>
    <row r="184" spans="2:11" ht="15" customHeight="1">
      <c r="B184" s="471">
        <v>58</v>
      </c>
      <c r="C184" s="474" t="s">
        <v>147</v>
      </c>
      <c r="D184" s="111" t="s">
        <v>671</v>
      </c>
      <c r="E184" s="145">
        <v>104</v>
      </c>
      <c r="F184" s="146">
        <v>125</v>
      </c>
      <c r="G184" s="146">
        <v>175</v>
      </c>
      <c r="H184" s="146">
        <v>124</v>
      </c>
      <c r="I184" s="146">
        <v>176</v>
      </c>
      <c r="J184" s="144">
        <v>233</v>
      </c>
      <c r="K184" s="116">
        <v>937</v>
      </c>
    </row>
    <row r="185" spans="2:11" ht="15" customHeight="1">
      <c r="B185" s="472"/>
      <c r="C185" s="475"/>
      <c r="D185" s="84" t="s">
        <v>872</v>
      </c>
      <c r="E185" s="147">
        <v>32</v>
      </c>
      <c r="F185" s="148">
        <v>39</v>
      </c>
      <c r="G185" s="148">
        <v>82</v>
      </c>
      <c r="H185" s="148">
        <v>53</v>
      </c>
      <c r="I185" s="148">
        <v>125</v>
      </c>
      <c r="J185" s="149">
        <v>127</v>
      </c>
      <c r="K185" s="117">
        <v>458</v>
      </c>
    </row>
    <row r="186" spans="2:11" ht="15" customHeight="1">
      <c r="B186" s="473"/>
      <c r="C186" s="476"/>
      <c r="D186" s="150" t="s">
        <v>1374</v>
      </c>
      <c r="E186" s="151">
        <v>30.7692</v>
      </c>
      <c r="F186" s="152">
        <v>31.2</v>
      </c>
      <c r="G186" s="152">
        <v>46.8571</v>
      </c>
      <c r="H186" s="152">
        <v>42.7419</v>
      </c>
      <c r="I186" s="152">
        <v>71.0227</v>
      </c>
      <c r="J186" s="153">
        <v>54.5064</v>
      </c>
      <c r="K186" s="154">
        <v>48.88</v>
      </c>
    </row>
    <row r="187" spans="2:11" ht="15" customHeight="1">
      <c r="B187" s="471">
        <v>59</v>
      </c>
      <c r="C187" s="474" t="s">
        <v>1459</v>
      </c>
      <c r="D187" s="111" t="s">
        <v>671</v>
      </c>
      <c r="E187" s="145">
        <v>459</v>
      </c>
      <c r="F187" s="146">
        <v>673</v>
      </c>
      <c r="G187" s="146">
        <v>928</v>
      </c>
      <c r="H187" s="146">
        <v>568</v>
      </c>
      <c r="I187" s="146">
        <v>854</v>
      </c>
      <c r="J187" s="144">
        <v>1283</v>
      </c>
      <c r="K187" s="116">
        <v>4765</v>
      </c>
    </row>
    <row r="188" spans="2:11" ht="15" customHeight="1">
      <c r="B188" s="472"/>
      <c r="C188" s="475"/>
      <c r="D188" s="84" t="s">
        <v>872</v>
      </c>
      <c r="E188" s="147">
        <v>106</v>
      </c>
      <c r="F188" s="148">
        <v>164</v>
      </c>
      <c r="G188" s="148">
        <v>278</v>
      </c>
      <c r="H188" s="148">
        <v>254</v>
      </c>
      <c r="I188" s="148">
        <v>435</v>
      </c>
      <c r="J188" s="149">
        <v>693</v>
      </c>
      <c r="K188" s="117">
        <v>1930</v>
      </c>
    </row>
    <row r="189" spans="2:11" ht="15" customHeight="1">
      <c r="B189" s="473"/>
      <c r="C189" s="476"/>
      <c r="D189" s="150" t="s">
        <v>1374</v>
      </c>
      <c r="E189" s="151">
        <v>23.0937</v>
      </c>
      <c r="F189" s="152">
        <v>24.3685</v>
      </c>
      <c r="G189" s="152">
        <v>29.9569</v>
      </c>
      <c r="H189" s="152">
        <v>44.7183</v>
      </c>
      <c r="I189" s="152">
        <v>50.9368</v>
      </c>
      <c r="J189" s="153">
        <v>54.014</v>
      </c>
      <c r="K189" s="154">
        <v>40.5</v>
      </c>
    </row>
    <row r="190" ht="15" customHeight="1">
      <c r="B190" s="123"/>
    </row>
    <row r="191" ht="15" customHeight="1">
      <c r="B191" s="123"/>
    </row>
    <row r="192" spans="2:11" ht="15" customHeight="1">
      <c r="B192" s="482" t="s">
        <v>1088</v>
      </c>
      <c r="C192" s="407" t="s">
        <v>737</v>
      </c>
      <c r="D192" s="407" t="s">
        <v>1115</v>
      </c>
      <c r="E192" s="480" t="s">
        <v>1089</v>
      </c>
      <c r="F192" s="464" t="s">
        <v>1090</v>
      </c>
      <c r="G192" s="464" t="s">
        <v>1091</v>
      </c>
      <c r="H192" s="464" t="s">
        <v>1092</v>
      </c>
      <c r="I192" s="464" t="s">
        <v>503</v>
      </c>
      <c r="J192" s="477" t="s">
        <v>670</v>
      </c>
      <c r="K192" s="407" t="s">
        <v>42</v>
      </c>
    </row>
    <row r="193" spans="2:11" ht="15" customHeight="1">
      <c r="B193" s="483"/>
      <c r="C193" s="408"/>
      <c r="D193" s="479"/>
      <c r="E193" s="481"/>
      <c r="F193" s="465"/>
      <c r="G193" s="465"/>
      <c r="H193" s="465"/>
      <c r="I193" s="465"/>
      <c r="J193" s="478"/>
      <c r="K193" s="408"/>
    </row>
    <row r="194" spans="2:11" ht="15" customHeight="1">
      <c r="B194" s="471">
        <v>60</v>
      </c>
      <c r="C194" s="474" t="s">
        <v>1460</v>
      </c>
      <c r="D194" s="111" t="s">
        <v>671</v>
      </c>
      <c r="E194" s="145">
        <v>293</v>
      </c>
      <c r="F194" s="146">
        <v>481</v>
      </c>
      <c r="G194" s="146">
        <v>634</v>
      </c>
      <c r="H194" s="146">
        <v>381</v>
      </c>
      <c r="I194" s="146">
        <v>644</v>
      </c>
      <c r="J194" s="144">
        <v>840</v>
      </c>
      <c r="K194" s="116">
        <v>3273</v>
      </c>
    </row>
    <row r="195" spans="2:11" ht="15" customHeight="1">
      <c r="B195" s="472"/>
      <c r="C195" s="475"/>
      <c r="D195" s="84" t="s">
        <v>872</v>
      </c>
      <c r="E195" s="147">
        <v>71</v>
      </c>
      <c r="F195" s="148">
        <v>159</v>
      </c>
      <c r="G195" s="148">
        <v>224</v>
      </c>
      <c r="H195" s="148">
        <v>168</v>
      </c>
      <c r="I195" s="148">
        <v>345</v>
      </c>
      <c r="J195" s="149">
        <v>476</v>
      </c>
      <c r="K195" s="117">
        <v>1443</v>
      </c>
    </row>
    <row r="196" spans="2:11" ht="15" customHeight="1">
      <c r="B196" s="473"/>
      <c r="C196" s="476"/>
      <c r="D196" s="150" t="s">
        <v>1374</v>
      </c>
      <c r="E196" s="151">
        <v>24.2321</v>
      </c>
      <c r="F196" s="152">
        <v>33.0561</v>
      </c>
      <c r="G196" s="152">
        <v>35.3312</v>
      </c>
      <c r="H196" s="152">
        <v>44.0945</v>
      </c>
      <c r="I196" s="152">
        <v>53.5714</v>
      </c>
      <c r="J196" s="153">
        <v>56.6667</v>
      </c>
      <c r="K196" s="154">
        <v>44.09</v>
      </c>
    </row>
    <row r="197" spans="2:11" ht="15" customHeight="1">
      <c r="B197" s="471">
        <v>61</v>
      </c>
      <c r="C197" s="474" t="s">
        <v>1461</v>
      </c>
      <c r="D197" s="111" t="s">
        <v>671</v>
      </c>
      <c r="E197" s="145">
        <v>500</v>
      </c>
      <c r="F197" s="146">
        <v>772</v>
      </c>
      <c r="G197" s="146">
        <v>923</v>
      </c>
      <c r="H197" s="146">
        <v>588</v>
      </c>
      <c r="I197" s="146">
        <v>1444</v>
      </c>
      <c r="J197" s="144">
        <v>1473</v>
      </c>
      <c r="K197" s="116">
        <v>5700</v>
      </c>
    </row>
    <row r="198" spans="2:11" ht="15" customHeight="1">
      <c r="B198" s="472"/>
      <c r="C198" s="475"/>
      <c r="D198" s="84" t="s">
        <v>872</v>
      </c>
      <c r="E198" s="147">
        <v>108</v>
      </c>
      <c r="F198" s="148">
        <v>223</v>
      </c>
      <c r="G198" s="148">
        <v>309</v>
      </c>
      <c r="H198" s="148">
        <v>257</v>
      </c>
      <c r="I198" s="148">
        <v>780</v>
      </c>
      <c r="J198" s="149">
        <v>856</v>
      </c>
      <c r="K198" s="117">
        <v>2533</v>
      </c>
    </row>
    <row r="199" spans="2:11" ht="15" customHeight="1">
      <c r="B199" s="473"/>
      <c r="C199" s="476"/>
      <c r="D199" s="150" t="s">
        <v>1374</v>
      </c>
      <c r="E199" s="151">
        <v>21.6</v>
      </c>
      <c r="F199" s="152">
        <v>28.886</v>
      </c>
      <c r="G199" s="152">
        <v>33.4778</v>
      </c>
      <c r="H199" s="152">
        <v>43.7075</v>
      </c>
      <c r="I199" s="152">
        <v>54.0166</v>
      </c>
      <c r="J199" s="153">
        <v>58.1127</v>
      </c>
      <c r="K199" s="154">
        <v>44.44</v>
      </c>
    </row>
    <row r="200" spans="2:11" ht="15" customHeight="1">
      <c r="B200" s="471">
        <v>62</v>
      </c>
      <c r="C200" s="474" t="s">
        <v>1462</v>
      </c>
      <c r="D200" s="111" t="s">
        <v>671</v>
      </c>
      <c r="E200" s="145">
        <v>473</v>
      </c>
      <c r="F200" s="146">
        <v>615</v>
      </c>
      <c r="G200" s="146">
        <v>1019</v>
      </c>
      <c r="H200" s="146">
        <v>554</v>
      </c>
      <c r="I200" s="146">
        <v>668</v>
      </c>
      <c r="J200" s="144">
        <v>909</v>
      </c>
      <c r="K200" s="116">
        <v>4238</v>
      </c>
    </row>
    <row r="201" spans="2:11" ht="15" customHeight="1">
      <c r="B201" s="472"/>
      <c r="C201" s="475"/>
      <c r="D201" s="84" t="s">
        <v>872</v>
      </c>
      <c r="E201" s="147">
        <v>111</v>
      </c>
      <c r="F201" s="148">
        <v>174</v>
      </c>
      <c r="G201" s="148">
        <v>340</v>
      </c>
      <c r="H201" s="148">
        <v>256</v>
      </c>
      <c r="I201" s="148">
        <v>372</v>
      </c>
      <c r="J201" s="149">
        <v>464</v>
      </c>
      <c r="K201" s="117">
        <v>1717</v>
      </c>
    </row>
    <row r="202" spans="2:11" ht="15" customHeight="1">
      <c r="B202" s="473"/>
      <c r="C202" s="476"/>
      <c r="D202" s="150" t="s">
        <v>1374</v>
      </c>
      <c r="E202" s="151">
        <v>23.4672</v>
      </c>
      <c r="F202" s="152">
        <v>28.2927</v>
      </c>
      <c r="G202" s="152">
        <v>33.366</v>
      </c>
      <c r="H202" s="152">
        <v>46.2094</v>
      </c>
      <c r="I202" s="152">
        <v>55.6886</v>
      </c>
      <c r="J202" s="153">
        <v>51.0451</v>
      </c>
      <c r="K202" s="154">
        <v>40.51</v>
      </c>
    </row>
    <row r="203" spans="2:11" ht="15" customHeight="1">
      <c r="B203" s="471">
        <v>63</v>
      </c>
      <c r="C203" s="474" t="s">
        <v>1463</v>
      </c>
      <c r="D203" s="111" t="s">
        <v>671</v>
      </c>
      <c r="E203" s="145">
        <v>769</v>
      </c>
      <c r="F203" s="146">
        <v>830</v>
      </c>
      <c r="G203" s="146">
        <v>903</v>
      </c>
      <c r="H203" s="146">
        <v>786</v>
      </c>
      <c r="I203" s="146">
        <v>780</v>
      </c>
      <c r="J203" s="144">
        <v>636</v>
      </c>
      <c r="K203" s="116">
        <v>4704</v>
      </c>
    </row>
    <row r="204" spans="2:11" ht="15" customHeight="1">
      <c r="B204" s="472"/>
      <c r="C204" s="475"/>
      <c r="D204" s="84" t="s">
        <v>872</v>
      </c>
      <c r="E204" s="147">
        <v>126</v>
      </c>
      <c r="F204" s="148">
        <v>199</v>
      </c>
      <c r="G204" s="148">
        <v>258</v>
      </c>
      <c r="H204" s="148">
        <v>287</v>
      </c>
      <c r="I204" s="148">
        <v>359</v>
      </c>
      <c r="J204" s="149">
        <v>301</v>
      </c>
      <c r="K204" s="117">
        <v>1530</v>
      </c>
    </row>
    <row r="205" spans="2:11" ht="15" customHeight="1">
      <c r="B205" s="473"/>
      <c r="C205" s="476"/>
      <c r="D205" s="150" t="s">
        <v>1374</v>
      </c>
      <c r="E205" s="151">
        <v>16.3849</v>
      </c>
      <c r="F205" s="152">
        <v>23.9759</v>
      </c>
      <c r="G205" s="152">
        <v>28.5714</v>
      </c>
      <c r="H205" s="152">
        <v>36.514</v>
      </c>
      <c r="I205" s="152">
        <v>46.0256</v>
      </c>
      <c r="J205" s="153">
        <v>47.327</v>
      </c>
      <c r="K205" s="154">
        <v>32.53</v>
      </c>
    </row>
    <row r="206" spans="2:11" ht="15" customHeight="1">
      <c r="B206" s="471">
        <v>64</v>
      </c>
      <c r="C206" s="474" t="s">
        <v>1957</v>
      </c>
      <c r="D206" s="111" t="s">
        <v>671</v>
      </c>
      <c r="E206" s="145">
        <v>449</v>
      </c>
      <c r="F206" s="146">
        <v>659</v>
      </c>
      <c r="G206" s="146">
        <v>764</v>
      </c>
      <c r="H206" s="146">
        <v>519</v>
      </c>
      <c r="I206" s="146">
        <v>937</v>
      </c>
      <c r="J206" s="144">
        <v>740</v>
      </c>
      <c r="K206" s="116">
        <v>4068</v>
      </c>
    </row>
    <row r="207" spans="2:11" ht="15" customHeight="1">
      <c r="B207" s="472"/>
      <c r="C207" s="475"/>
      <c r="D207" s="84" t="s">
        <v>872</v>
      </c>
      <c r="E207" s="147">
        <v>90</v>
      </c>
      <c r="F207" s="148">
        <v>195</v>
      </c>
      <c r="G207" s="148">
        <v>269</v>
      </c>
      <c r="H207" s="148">
        <v>210</v>
      </c>
      <c r="I207" s="148">
        <v>554</v>
      </c>
      <c r="J207" s="149">
        <v>413</v>
      </c>
      <c r="K207" s="117">
        <v>1731</v>
      </c>
    </row>
    <row r="208" spans="2:11" ht="15" customHeight="1">
      <c r="B208" s="473"/>
      <c r="C208" s="476"/>
      <c r="D208" s="150" t="s">
        <v>1374</v>
      </c>
      <c r="E208" s="151">
        <v>20.0445</v>
      </c>
      <c r="F208" s="152">
        <v>29.5903</v>
      </c>
      <c r="G208" s="152">
        <v>35.2094</v>
      </c>
      <c r="H208" s="152">
        <v>40.4624</v>
      </c>
      <c r="I208" s="152">
        <v>59.1249</v>
      </c>
      <c r="J208" s="153">
        <v>55.8108</v>
      </c>
      <c r="K208" s="154">
        <v>42.55</v>
      </c>
    </row>
    <row r="209" spans="2:11" ht="15" customHeight="1">
      <c r="B209" s="471">
        <v>65</v>
      </c>
      <c r="C209" s="474" t="s">
        <v>366</v>
      </c>
      <c r="D209" s="111" t="s">
        <v>671</v>
      </c>
      <c r="E209" s="145">
        <v>650</v>
      </c>
      <c r="F209" s="146">
        <v>1278</v>
      </c>
      <c r="G209" s="146">
        <v>1636</v>
      </c>
      <c r="H209" s="146">
        <v>988</v>
      </c>
      <c r="I209" s="146">
        <v>1029</v>
      </c>
      <c r="J209" s="144">
        <v>1538</v>
      </c>
      <c r="K209" s="116">
        <v>7119</v>
      </c>
    </row>
    <row r="210" spans="2:11" ht="15" customHeight="1">
      <c r="B210" s="472"/>
      <c r="C210" s="475"/>
      <c r="D210" s="84" t="s">
        <v>872</v>
      </c>
      <c r="E210" s="147">
        <v>142</v>
      </c>
      <c r="F210" s="148">
        <v>358</v>
      </c>
      <c r="G210" s="148">
        <v>554</v>
      </c>
      <c r="H210" s="148">
        <v>389</v>
      </c>
      <c r="I210" s="148">
        <v>566</v>
      </c>
      <c r="J210" s="149">
        <v>829</v>
      </c>
      <c r="K210" s="117">
        <v>2838</v>
      </c>
    </row>
    <row r="211" spans="2:11" ht="15" customHeight="1">
      <c r="B211" s="473"/>
      <c r="C211" s="476"/>
      <c r="D211" s="150" t="s">
        <v>1374</v>
      </c>
      <c r="E211" s="151">
        <v>21.8462</v>
      </c>
      <c r="F211" s="152">
        <v>28.0125</v>
      </c>
      <c r="G211" s="152">
        <v>33.8631</v>
      </c>
      <c r="H211" s="152">
        <v>39.3725</v>
      </c>
      <c r="I211" s="152">
        <v>55.0049</v>
      </c>
      <c r="J211" s="153">
        <v>53.9012</v>
      </c>
      <c r="K211" s="154">
        <v>39.87</v>
      </c>
    </row>
    <row r="212" spans="2:11" ht="15" customHeight="1">
      <c r="B212" s="471">
        <v>66</v>
      </c>
      <c r="C212" s="474" t="s">
        <v>950</v>
      </c>
      <c r="D212" s="111" t="s">
        <v>671</v>
      </c>
      <c r="E212" s="145">
        <v>206</v>
      </c>
      <c r="F212" s="146">
        <v>703</v>
      </c>
      <c r="G212" s="146">
        <v>853</v>
      </c>
      <c r="H212" s="146">
        <v>365</v>
      </c>
      <c r="I212" s="146">
        <v>376</v>
      </c>
      <c r="J212" s="144">
        <v>494</v>
      </c>
      <c r="K212" s="116">
        <v>2997</v>
      </c>
    </row>
    <row r="213" spans="2:11" ht="15" customHeight="1">
      <c r="B213" s="472"/>
      <c r="C213" s="475"/>
      <c r="D213" s="84" t="s">
        <v>872</v>
      </c>
      <c r="E213" s="147">
        <v>47</v>
      </c>
      <c r="F213" s="148">
        <v>188</v>
      </c>
      <c r="G213" s="148">
        <v>271</v>
      </c>
      <c r="H213" s="148">
        <v>155</v>
      </c>
      <c r="I213" s="148">
        <v>214</v>
      </c>
      <c r="J213" s="149">
        <v>285</v>
      </c>
      <c r="K213" s="117">
        <v>1160</v>
      </c>
    </row>
    <row r="214" spans="2:11" ht="15" customHeight="1">
      <c r="B214" s="473"/>
      <c r="C214" s="476"/>
      <c r="D214" s="150" t="s">
        <v>1374</v>
      </c>
      <c r="E214" s="151">
        <v>22.8155</v>
      </c>
      <c r="F214" s="152">
        <v>26.7425</v>
      </c>
      <c r="G214" s="152">
        <v>31.7702</v>
      </c>
      <c r="H214" s="152">
        <v>42.4658</v>
      </c>
      <c r="I214" s="152">
        <v>56.9149</v>
      </c>
      <c r="J214" s="153">
        <v>57.6923</v>
      </c>
      <c r="K214" s="154">
        <v>38.71</v>
      </c>
    </row>
    <row r="215" spans="2:11" ht="15" customHeight="1">
      <c r="B215" s="471">
        <v>67</v>
      </c>
      <c r="C215" s="474" t="s">
        <v>367</v>
      </c>
      <c r="D215" s="111" t="s">
        <v>671</v>
      </c>
      <c r="E215" s="145">
        <v>637</v>
      </c>
      <c r="F215" s="146">
        <v>676</v>
      </c>
      <c r="G215" s="146">
        <v>1319</v>
      </c>
      <c r="H215" s="146">
        <v>996</v>
      </c>
      <c r="I215" s="146">
        <v>791</v>
      </c>
      <c r="J215" s="144">
        <v>859</v>
      </c>
      <c r="K215" s="116">
        <v>5278</v>
      </c>
    </row>
    <row r="216" spans="2:11" ht="15" customHeight="1">
      <c r="B216" s="472"/>
      <c r="C216" s="475"/>
      <c r="D216" s="84" t="s">
        <v>872</v>
      </c>
      <c r="E216" s="147">
        <v>142</v>
      </c>
      <c r="F216" s="148">
        <v>241</v>
      </c>
      <c r="G216" s="148">
        <v>576</v>
      </c>
      <c r="H216" s="148">
        <v>500</v>
      </c>
      <c r="I216" s="148">
        <v>418</v>
      </c>
      <c r="J216" s="149">
        <v>486</v>
      </c>
      <c r="K216" s="117">
        <v>2363</v>
      </c>
    </row>
    <row r="217" spans="2:11" ht="15" customHeight="1">
      <c r="B217" s="473"/>
      <c r="C217" s="476"/>
      <c r="D217" s="150" t="s">
        <v>1374</v>
      </c>
      <c r="E217" s="151">
        <v>22.292</v>
      </c>
      <c r="F217" s="152">
        <v>35.6509</v>
      </c>
      <c r="G217" s="152">
        <v>43.6694</v>
      </c>
      <c r="H217" s="152">
        <v>50.2008</v>
      </c>
      <c r="I217" s="152">
        <v>52.8445</v>
      </c>
      <c r="J217" s="153">
        <v>56.5774</v>
      </c>
      <c r="K217" s="154">
        <v>44.77</v>
      </c>
    </row>
    <row r="218" spans="2:11" ht="15" customHeight="1">
      <c r="B218" s="471">
        <v>68</v>
      </c>
      <c r="C218" s="474" t="s">
        <v>368</v>
      </c>
      <c r="D218" s="111" t="s">
        <v>671</v>
      </c>
      <c r="E218" s="145">
        <v>301</v>
      </c>
      <c r="F218" s="146">
        <v>458</v>
      </c>
      <c r="G218" s="146">
        <v>835</v>
      </c>
      <c r="H218" s="146">
        <v>520</v>
      </c>
      <c r="I218" s="146">
        <v>502</v>
      </c>
      <c r="J218" s="144">
        <v>741</v>
      </c>
      <c r="K218" s="116">
        <v>3357</v>
      </c>
    </row>
    <row r="219" spans="2:11" ht="15" customHeight="1">
      <c r="B219" s="472"/>
      <c r="C219" s="475"/>
      <c r="D219" s="84" t="s">
        <v>872</v>
      </c>
      <c r="E219" s="147">
        <v>76</v>
      </c>
      <c r="F219" s="148">
        <v>138</v>
      </c>
      <c r="G219" s="148">
        <v>305</v>
      </c>
      <c r="H219" s="148">
        <v>249</v>
      </c>
      <c r="I219" s="148">
        <v>270</v>
      </c>
      <c r="J219" s="149">
        <v>373</v>
      </c>
      <c r="K219" s="117">
        <v>1411</v>
      </c>
    </row>
    <row r="220" spans="2:11" ht="15" customHeight="1">
      <c r="B220" s="473"/>
      <c r="C220" s="476"/>
      <c r="D220" s="150" t="s">
        <v>1374</v>
      </c>
      <c r="E220" s="151">
        <v>25.2492</v>
      </c>
      <c r="F220" s="152">
        <v>30.131</v>
      </c>
      <c r="G220" s="152">
        <v>36.5269</v>
      </c>
      <c r="H220" s="152">
        <v>47.8846</v>
      </c>
      <c r="I220" s="152">
        <v>53.7849</v>
      </c>
      <c r="J220" s="153">
        <v>50.3374</v>
      </c>
      <c r="K220" s="154">
        <v>42.03</v>
      </c>
    </row>
    <row r="221" spans="2:11" ht="15" customHeight="1">
      <c r="B221" s="471">
        <v>69</v>
      </c>
      <c r="C221" s="474" t="s">
        <v>369</v>
      </c>
      <c r="D221" s="111" t="s">
        <v>671</v>
      </c>
      <c r="E221" s="145">
        <v>424</v>
      </c>
      <c r="F221" s="146">
        <v>519</v>
      </c>
      <c r="G221" s="146">
        <v>694</v>
      </c>
      <c r="H221" s="146">
        <v>460</v>
      </c>
      <c r="I221" s="146">
        <v>356</v>
      </c>
      <c r="J221" s="144">
        <v>691</v>
      </c>
      <c r="K221" s="116">
        <v>3144</v>
      </c>
    </row>
    <row r="222" spans="2:11" ht="15" customHeight="1">
      <c r="B222" s="472"/>
      <c r="C222" s="475"/>
      <c r="D222" s="84" t="s">
        <v>872</v>
      </c>
      <c r="E222" s="147">
        <v>83</v>
      </c>
      <c r="F222" s="148">
        <v>152</v>
      </c>
      <c r="G222" s="148">
        <v>244</v>
      </c>
      <c r="H222" s="148">
        <v>204</v>
      </c>
      <c r="I222" s="148">
        <v>174</v>
      </c>
      <c r="J222" s="149">
        <v>374</v>
      </c>
      <c r="K222" s="117">
        <v>1231</v>
      </c>
    </row>
    <row r="223" spans="2:11" ht="15" customHeight="1">
      <c r="B223" s="473"/>
      <c r="C223" s="476"/>
      <c r="D223" s="150" t="s">
        <v>1374</v>
      </c>
      <c r="E223" s="151">
        <v>19.5755</v>
      </c>
      <c r="F223" s="152">
        <v>29.2871</v>
      </c>
      <c r="G223" s="152">
        <v>35.1585</v>
      </c>
      <c r="H223" s="152">
        <v>44.3478</v>
      </c>
      <c r="I223" s="152">
        <v>48.8764</v>
      </c>
      <c r="J223" s="153">
        <v>54.1245</v>
      </c>
      <c r="K223" s="154">
        <v>39.15</v>
      </c>
    </row>
    <row r="224" spans="2:11" ht="15" customHeight="1">
      <c r="B224" s="471">
        <v>70</v>
      </c>
      <c r="C224" s="474" t="s">
        <v>370</v>
      </c>
      <c r="D224" s="111" t="s">
        <v>671</v>
      </c>
      <c r="E224" s="145">
        <v>353</v>
      </c>
      <c r="F224" s="146">
        <v>443</v>
      </c>
      <c r="G224" s="146">
        <v>525</v>
      </c>
      <c r="H224" s="146">
        <v>424</v>
      </c>
      <c r="I224" s="146">
        <v>359</v>
      </c>
      <c r="J224" s="144">
        <v>676</v>
      </c>
      <c r="K224" s="116">
        <v>2780</v>
      </c>
    </row>
    <row r="225" spans="2:11" ht="15" customHeight="1">
      <c r="B225" s="472"/>
      <c r="C225" s="475"/>
      <c r="D225" s="84" t="s">
        <v>872</v>
      </c>
      <c r="E225" s="147">
        <v>86</v>
      </c>
      <c r="F225" s="148">
        <v>127</v>
      </c>
      <c r="G225" s="148">
        <v>208</v>
      </c>
      <c r="H225" s="148">
        <v>183</v>
      </c>
      <c r="I225" s="148">
        <v>173</v>
      </c>
      <c r="J225" s="149">
        <v>384</v>
      </c>
      <c r="K225" s="117">
        <v>1161</v>
      </c>
    </row>
    <row r="226" spans="2:11" ht="15" customHeight="1">
      <c r="B226" s="473"/>
      <c r="C226" s="476"/>
      <c r="D226" s="150" t="s">
        <v>1374</v>
      </c>
      <c r="E226" s="151">
        <v>24.3626</v>
      </c>
      <c r="F226" s="152">
        <v>28.6682</v>
      </c>
      <c r="G226" s="152">
        <v>39.619</v>
      </c>
      <c r="H226" s="152">
        <v>43.1604</v>
      </c>
      <c r="I226" s="152">
        <v>48.1894</v>
      </c>
      <c r="J226" s="153">
        <v>56.8047</v>
      </c>
      <c r="K226" s="154">
        <v>41.76</v>
      </c>
    </row>
    <row r="227" spans="2:11" ht="15" customHeight="1">
      <c r="B227" s="471">
        <v>71</v>
      </c>
      <c r="C227" s="474" t="s">
        <v>371</v>
      </c>
      <c r="D227" s="111" t="s">
        <v>671</v>
      </c>
      <c r="E227" s="145">
        <v>275</v>
      </c>
      <c r="F227" s="146">
        <v>312</v>
      </c>
      <c r="G227" s="146">
        <v>528</v>
      </c>
      <c r="H227" s="146">
        <v>364</v>
      </c>
      <c r="I227" s="146">
        <v>396</v>
      </c>
      <c r="J227" s="144">
        <v>425</v>
      </c>
      <c r="K227" s="116">
        <v>2300</v>
      </c>
    </row>
    <row r="228" spans="2:11" ht="15" customHeight="1">
      <c r="B228" s="472"/>
      <c r="C228" s="475"/>
      <c r="D228" s="84" t="s">
        <v>872</v>
      </c>
      <c r="E228" s="147">
        <v>68</v>
      </c>
      <c r="F228" s="148">
        <v>87</v>
      </c>
      <c r="G228" s="148">
        <v>174</v>
      </c>
      <c r="H228" s="148">
        <v>165</v>
      </c>
      <c r="I228" s="148">
        <v>213</v>
      </c>
      <c r="J228" s="149">
        <v>225</v>
      </c>
      <c r="K228" s="117">
        <v>932</v>
      </c>
    </row>
    <row r="229" spans="2:11" ht="15" customHeight="1">
      <c r="B229" s="473"/>
      <c r="C229" s="476"/>
      <c r="D229" s="150" t="s">
        <v>1374</v>
      </c>
      <c r="E229" s="151">
        <v>24.7273</v>
      </c>
      <c r="F229" s="152">
        <v>27.8846</v>
      </c>
      <c r="G229" s="152">
        <v>32.9545</v>
      </c>
      <c r="H229" s="152">
        <v>45.3297</v>
      </c>
      <c r="I229" s="152">
        <v>53.7879</v>
      </c>
      <c r="J229" s="153">
        <v>52.9412</v>
      </c>
      <c r="K229" s="154">
        <v>40.52</v>
      </c>
    </row>
    <row r="230" spans="2:11" ht="15" customHeight="1">
      <c r="B230" s="471">
        <v>72</v>
      </c>
      <c r="C230" s="474" t="s">
        <v>372</v>
      </c>
      <c r="D230" s="111" t="s">
        <v>671</v>
      </c>
      <c r="E230" s="145">
        <v>335</v>
      </c>
      <c r="F230" s="146">
        <v>483</v>
      </c>
      <c r="G230" s="146">
        <v>561</v>
      </c>
      <c r="H230" s="146">
        <v>344</v>
      </c>
      <c r="I230" s="146">
        <v>269</v>
      </c>
      <c r="J230" s="144">
        <v>275</v>
      </c>
      <c r="K230" s="116">
        <v>2267</v>
      </c>
    </row>
    <row r="231" spans="2:11" ht="15" customHeight="1">
      <c r="B231" s="472"/>
      <c r="C231" s="475"/>
      <c r="D231" s="84" t="s">
        <v>872</v>
      </c>
      <c r="E231" s="147">
        <v>75</v>
      </c>
      <c r="F231" s="148">
        <v>159</v>
      </c>
      <c r="G231" s="148">
        <v>204</v>
      </c>
      <c r="H231" s="148">
        <v>135</v>
      </c>
      <c r="I231" s="148">
        <v>141</v>
      </c>
      <c r="J231" s="149">
        <v>140</v>
      </c>
      <c r="K231" s="117">
        <v>854</v>
      </c>
    </row>
    <row r="232" spans="2:11" ht="15" customHeight="1">
      <c r="B232" s="473"/>
      <c r="C232" s="476"/>
      <c r="D232" s="150" t="s">
        <v>1374</v>
      </c>
      <c r="E232" s="151">
        <v>22.3881</v>
      </c>
      <c r="F232" s="152">
        <v>32.9193</v>
      </c>
      <c r="G232" s="152">
        <v>36.3636</v>
      </c>
      <c r="H232" s="152">
        <v>39.2442</v>
      </c>
      <c r="I232" s="152">
        <v>52.4164</v>
      </c>
      <c r="J232" s="153">
        <v>50.9091</v>
      </c>
      <c r="K232" s="154">
        <v>37.67</v>
      </c>
    </row>
    <row r="233" spans="2:11" ht="15" customHeight="1">
      <c r="B233" s="471">
        <v>73</v>
      </c>
      <c r="C233" s="474" t="s">
        <v>255</v>
      </c>
      <c r="D233" s="111" t="s">
        <v>671</v>
      </c>
      <c r="E233" s="145">
        <v>523</v>
      </c>
      <c r="F233" s="146">
        <v>676</v>
      </c>
      <c r="G233" s="146">
        <v>830</v>
      </c>
      <c r="H233" s="146">
        <v>621</v>
      </c>
      <c r="I233" s="146">
        <v>470</v>
      </c>
      <c r="J233" s="144">
        <v>418</v>
      </c>
      <c r="K233" s="116">
        <v>3538</v>
      </c>
    </row>
    <row r="234" spans="2:11" ht="15" customHeight="1">
      <c r="B234" s="472"/>
      <c r="C234" s="475"/>
      <c r="D234" s="84" t="s">
        <v>872</v>
      </c>
      <c r="E234" s="147">
        <v>97</v>
      </c>
      <c r="F234" s="148">
        <v>157</v>
      </c>
      <c r="G234" s="148">
        <v>244</v>
      </c>
      <c r="H234" s="148">
        <v>245</v>
      </c>
      <c r="I234" s="148">
        <v>228</v>
      </c>
      <c r="J234" s="149">
        <v>196</v>
      </c>
      <c r="K234" s="117">
        <v>1167</v>
      </c>
    </row>
    <row r="235" spans="2:11" ht="15" customHeight="1">
      <c r="B235" s="473"/>
      <c r="C235" s="476"/>
      <c r="D235" s="150" t="s">
        <v>1374</v>
      </c>
      <c r="E235" s="151">
        <v>18.5468</v>
      </c>
      <c r="F235" s="152">
        <v>23.2249</v>
      </c>
      <c r="G235" s="152">
        <v>29.3976</v>
      </c>
      <c r="H235" s="152">
        <v>39.4525</v>
      </c>
      <c r="I235" s="152">
        <v>48.5106</v>
      </c>
      <c r="J235" s="153">
        <v>46.89</v>
      </c>
      <c r="K235" s="154">
        <v>32.98</v>
      </c>
    </row>
    <row r="236" spans="2:11" ht="15" customHeight="1">
      <c r="B236" s="471">
        <v>74</v>
      </c>
      <c r="C236" s="474" t="s">
        <v>952</v>
      </c>
      <c r="D236" s="111" t="s">
        <v>671</v>
      </c>
      <c r="E236" s="145">
        <v>367</v>
      </c>
      <c r="F236" s="146">
        <v>785</v>
      </c>
      <c r="G236" s="146">
        <v>921</v>
      </c>
      <c r="H236" s="146">
        <v>407</v>
      </c>
      <c r="I236" s="146">
        <v>457</v>
      </c>
      <c r="J236" s="144">
        <v>564</v>
      </c>
      <c r="K236" s="116">
        <v>3501</v>
      </c>
    </row>
    <row r="237" spans="2:11" ht="15" customHeight="1">
      <c r="B237" s="472"/>
      <c r="C237" s="475"/>
      <c r="D237" s="84" t="s">
        <v>872</v>
      </c>
      <c r="E237" s="147">
        <v>79</v>
      </c>
      <c r="F237" s="148">
        <v>240</v>
      </c>
      <c r="G237" s="148">
        <v>311</v>
      </c>
      <c r="H237" s="148">
        <v>189</v>
      </c>
      <c r="I237" s="148">
        <v>233</v>
      </c>
      <c r="J237" s="149">
        <v>301</v>
      </c>
      <c r="K237" s="117">
        <v>1353</v>
      </c>
    </row>
    <row r="238" spans="2:11" ht="15" customHeight="1">
      <c r="B238" s="473"/>
      <c r="C238" s="476"/>
      <c r="D238" s="150" t="s">
        <v>1374</v>
      </c>
      <c r="E238" s="151">
        <v>21.5259</v>
      </c>
      <c r="F238" s="152">
        <v>30.5732</v>
      </c>
      <c r="G238" s="152">
        <v>33.7676</v>
      </c>
      <c r="H238" s="152">
        <v>46.4373</v>
      </c>
      <c r="I238" s="152">
        <v>50.9847</v>
      </c>
      <c r="J238" s="153">
        <v>53.3688</v>
      </c>
      <c r="K238" s="154">
        <v>38.65</v>
      </c>
    </row>
    <row r="239" spans="2:11" ht="15" customHeight="1">
      <c r="B239" s="402" t="s">
        <v>720</v>
      </c>
      <c r="C239" s="466"/>
      <c r="D239" s="111" t="s">
        <v>671</v>
      </c>
      <c r="E239" s="146">
        <v>40390</v>
      </c>
      <c r="F239" s="146">
        <v>56156</v>
      </c>
      <c r="G239" s="146">
        <v>70920</v>
      </c>
      <c r="H239" s="146">
        <v>49618</v>
      </c>
      <c r="I239" s="146">
        <v>52616</v>
      </c>
      <c r="J239" s="146">
        <v>68462</v>
      </c>
      <c r="K239" s="116">
        <v>338162</v>
      </c>
    </row>
    <row r="240" spans="2:11" ht="15" customHeight="1">
      <c r="B240" s="467"/>
      <c r="C240" s="468"/>
      <c r="D240" s="84" t="s">
        <v>872</v>
      </c>
      <c r="E240" s="163">
        <v>9113</v>
      </c>
      <c r="F240" s="164">
        <v>16097</v>
      </c>
      <c r="G240" s="164">
        <v>24738</v>
      </c>
      <c r="H240" s="164">
        <v>21532</v>
      </c>
      <c r="I240" s="164">
        <v>27562</v>
      </c>
      <c r="J240" s="165">
        <v>35412</v>
      </c>
      <c r="K240" s="117">
        <v>134454</v>
      </c>
    </row>
    <row r="241" spans="2:11" ht="15" customHeight="1">
      <c r="B241" s="469"/>
      <c r="C241" s="470"/>
      <c r="D241" s="150" t="s">
        <v>1374</v>
      </c>
      <c r="E241" s="151">
        <v>22.56</v>
      </c>
      <c r="F241" s="152">
        <v>28.660000000000004</v>
      </c>
      <c r="G241" s="152">
        <v>34.88</v>
      </c>
      <c r="H241" s="152">
        <v>43.4</v>
      </c>
      <c r="I241" s="152">
        <v>52.38</v>
      </c>
      <c r="J241" s="153">
        <v>51.73</v>
      </c>
      <c r="K241" s="154">
        <v>39.76</v>
      </c>
    </row>
    <row r="242" spans="2:11" ht="15" customHeight="1">
      <c r="B242" s="493"/>
      <c r="C242" s="493"/>
      <c r="D242" s="493"/>
      <c r="E242" s="493"/>
      <c r="F242" s="493"/>
      <c r="G242" s="493"/>
      <c r="H242" s="493"/>
      <c r="I242" s="493"/>
      <c r="J242" s="493"/>
      <c r="K242" s="493"/>
    </row>
  </sheetData>
  <sheetProtection/>
  <mergeCells count="190">
    <mergeCell ref="B239:C241"/>
    <mergeCell ref="B242:K242"/>
    <mergeCell ref="B236:B238"/>
    <mergeCell ref="C236:C238"/>
    <mergeCell ref="B221:B223"/>
    <mergeCell ref="C221:C223"/>
    <mergeCell ref="B224:B226"/>
    <mergeCell ref="C224:C226"/>
    <mergeCell ref="B227:B229"/>
    <mergeCell ref="B230:B232"/>
    <mergeCell ref="B233:B235"/>
    <mergeCell ref="C227:C229"/>
    <mergeCell ref="B197:B199"/>
    <mergeCell ref="B200:B202"/>
    <mergeCell ref="C197:C199"/>
    <mergeCell ref="C200:C202"/>
    <mergeCell ref="B203:B205"/>
    <mergeCell ref="B206:B208"/>
    <mergeCell ref="B209:B211"/>
    <mergeCell ref="B212:B214"/>
    <mergeCell ref="J192:J193"/>
    <mergeCell ref="K192:K193"/>
    <mergeCell ref="D192:D193"/>
    <mergeCell ref="E192:E193"/>
    <mergeCell ref="F192:F193"/>
    <mergeCell ref="G192:G193"/>
    <mergeCell ref="H192:H193"/>
    <mergeCell ref="I192:I193"/>
    <mergeCell ref="I128:I129"/>
    <mergeCell ref="J128:J129"/>
    <mergeCell ref="K128:K129"/>
    <mergeCell ref="B166:B168"/>
    <mergeCell ref="C166:C168"/>
    <mergeCell ref="E128:E129"/>
    <mergeCell ref="F128:F129"/>
    <mergeCell ref="G128:G129"/>
    <mergeCell ref="H128:H129"/>
    <mergeCell ref="D128:D129"/>
    <mergeCell ref="J64:J65"/>
    <mergeCell ref="K64:K65"/>
    <mergeCell ref="B111:B113"/>
    <mergeCell ref="C111:C113"/>
    <mergeCell ref="E64:E65"/>
    <mergeCell ref="F64:F65"/>
    <mergeCell ref="G64:G65"/>
    <mergeCell ref="H64:H65"/>
    <mergeCell ref="B75:B77"/>
    <mergeCell ref="B93:B95"/>
    <mergeCell ref="B59:B61"/>
    <mergeCell ref="C59:C61"/>
    <mergeCell ref="D64:D65"/>
    <mergeCell ref="I3:I4"/>
    <mergeCell ref="J3:J4"/>
    <mergeCell ref="B3:B4"/>
    <mergeCell ref="C3:C4"/>
    <mergeCell ref="B8:B10"/>
    <mergeCell ref="B11:B13"/>
    <mergeCell ref="I64:I65"/>
    <mergeCell ref="K3:K4"/>
    <mergeCell ref="B72:B74"/>
    <mergeCell ref="D3:D4"/>
    <mergeCell ref="E3:E4"/>
    <mergeCell ref="F3:F4"/>
    <mergeCell ref="G3:G4"/>
    <mergeCell ref="H3:H4"/>
    <mergeCell ref="B23:B25"/>
    <mergeCell ref="B5:B7"/>
    <mergeCell ref="C5:C7"/>
    <mergeCell ref="B14:B16"/>
    <mergeCell ref="B17:B19"/>
    <mergeCell ref="B20:B22"/>
    <mergeCell ref="B26:B28"/>
    <mergeCell ref="B29:B31"/>
    <mergeCell ref="B32:B34"/>
    <mergeCell ref="B35:B37"/>
    <mergeCell ref="B38:B40"/>
    <mergeCell ref="B41:B43"/>
    <mergeCell ref="B44:B46"/>
    <mergeCell ref="B47:B49"/>
    <mergeCell ref="B50:B52"/>
    <mergeCell ref="B53:B55"/>
    <mergeCell ref="B66:B68"/>
    <mergeCell ref="B69:B71"/>
    <mergeCell ref="B64:B65"/>
    <mergeCell ref="B56:B58"/>
    <mergeCell ref="B90:B92"/>
    <mergeCell ref="B78:B80"/>
    <mergeCell ref="B81:B83"/>
    <mergeCell ref="B84:B86"/>
    <mergeCell ref="B87:B89"/>
    <mergeCell ref="B96:B98"/>
    <mergeCell ref="B99:B101"/>
    <mergeCell ref="B102:B104"/>
    <mergeCell ref="B105:B107"/>
    <mergeCell ref="B108:B110"/>
    <mergeCell ref="B130:B132"/>
    <mergeCell ref="B123:B125"/>
    <mergeCell ref="B128:B129"/>
    <mergeCell ref="B114:B116"/>
    <mergeCell ref="B117:B119"/>
    <mergeCell ref="B120:B122"/>
    <mergeCell ref="B133:B135"/>
    <mergeCell ref="B136:B138"/>
    <mergeCell ref="B139:B141"/>
    <mergeCell ref="B142:B144"/>
    <mergeCell ref="B145:B147"/>
    <mergeCell ref="B148:B150"/>
    <mergeCell ref="B151:B153"/>
    <mergeCell ref="B154:B156"/>
    <mergeCell ref="B157:B159"/>
    <mergeCell ref="B160:B162"/>
    <mergeCell ref="B163:B165"/>
    <mergeCell ref="B169:B171"/>
    <mergeCell ref="B172:B174"/>
    <mergeCell ref="B175:B177"/>
    <mergeCell ref="B178:B180"/>
    <mergeCell ref="B181:B183"/>
    <mergeCell ref="B184:B186"/>
    <mergeCell ref="B194:B196"/>
    <mergeCell ref="B187:B189"/>
    <mergeCell ref="B192:B193"/>
    <mergeCell ref="B215:B217"/>
    <mergeCell ref="B218:B220"/>
    <mergeCell ref="C8:C10"/>
    <mergeCell ref="C11:C13"/>
    <mergeCell ref="C14:C16"/>
    <mergeCell ref="C17:C19"/>
    <mergeCell ref="C20:C22"/>
    <mergeCell ref="C23:C25"/>
    <mergeCell ref="C26:C28"/>
    <mergeCell ref="C29:C31"/>
    <mergeCell ref="C32:C34"/>
    <mergeCell ref="C35:C37"/>
    <mergeCell ref="C38:C40"/>
    <mergeCell ref="C41:C43"/>
    <mergeCell ref="C44:C46"/>
    <mergeCell ref="C47:C49"/>
    <mergeCell ref="C50:C52"/>
    <mergeCell ref="C53:C55"/>
    <mergeCell ref="C66:C68"/>
    <mergeCell ref="C69:C71"/>
    <mergeCell ref="C64:C65"/>
    <mergeCell ref="C84:C86"/>
    <mergeCell ref="C56:C58"/>
    <mergeCell ref="C87:C89"/>
    <mergeCell ref="C90:C92"/>
    <mergeCell ref="C72:C74"/>
    <mergeCell ref="C75:C77"/>
    <mergeCell ref="C78:C80"/>
    <mergeCell ref="C81:C83"/>
    <mergeCell ref="C93:C95"/>
    <mergeCell ref="C96:C98"/>
    <mergeCell ref="C99:C101"/>
    <mergeCell ref="C102:C104"/>
    <mergeCell ref="C105:C107"/>
    <mergeCell ref="C108:C110"/>
    <mergeCell ref="C130:C132"/>
    <mergeCell ref="C123:C125"/>
    <mergeCell ref="C128:C129"/>
    <mergeCell ref="C114:C116"/>
    <mergeCell ref="C117:C119"/>
    <mergeCell ref="C120:C122"/>
    <mergeCell ref="C133:C135"/>
    <mergeCell ref="C136:C138"/>
    <mergeCell ref="C139:C141"/>
    <mergeCell ref="C142:C144"/>
    <mergeCell ref="C145:C147"/>
    <mergeCell ref="C148:C150"/>
    <mergeCell ref="C151:C153"/>
    <mergeCell ref="C154:C156"/>
    <mergeCell ref="C157:C159"/>
    <mergeCell ref="C160:C162"/>
    <mergeCell ref="C163:C165"/>
    <mergeCell ref="C169:C171"/>
    <mergeCell ref="C172:C174"/>
    <mergeCell ref="C175:C177"/>
    <mergeCell ref="C178:C180"/>
    <mergeCell ref="C181:C183"/>
    <mergeCell ref="C184:C186"/>
    <mergeCell ref="C194:C196"/>
    <mergeCell ref="C187:C189"/>
    <mergeCell ref="C192:C193"/>
    <mergeCell ref="C203:C205"/>
    <mergeCell ref="C206:C208"/>
    <mergeCell ref="C230:C232"/>
    <mergeCell ref="C233:C235"/>
    <mergeCell ref="C209:C211"/>
    <mergeCell ref="C212:C214"/>
    <mergeCell ref="C215:C217"/>
    <mergeCell ref="C218:C220"/>
  </mergeCells>
  <printOptions/>
  <pageMargins left="0.4724409448818898" right="0.4724409448818898" top="0.5905511811023623" bottom="0.5905511811023623" header="0" footer="0.3937007874015748"/>
  <pageSetup firstPageNumber="22" useFirstPageNumber="1" horizontalDpi="600" verticalDpi="600" orientation="portrait" pageOrder="overThenDown" paperSize="9" scale="86" r:id="rId2"/>
  <rowBreaks count="2" manualBreakCount="2">
    <brk id="62" max="255" man="1"/>
    <brk id="126" max="255" man="1"/>
  </rowBreaks>
  <drawing r:id="rId1"/>
</worksheet>
</file>

<file path=xl/worksheets/sheet17.xml><?xml version="1.0" encoding="utf-8"?>
<worksheet xmlns="http://schemas.openxmlformats.org/spreadsheetml/2006/main" xmlns:r="http://schemas.openxmlformats.org/officeDocument/2006/relationships">
  <sheetPr>
    <tabColor rgb="FF00B0F0"/>
  </sheetPr>
  <dimension ref="B1:K242"/>
  <sheetViews>
    <sheetView workbookViewId="0" topLeftCell="A1">
      <selection activeCell="A1" sqref="A1"/>
    </sheetView>
  </sheetViews>
  <sheetFormatPr defaultColWidth="9.00390625" defaultRowHeight="15" customHeight="1"/>
  <cols>
    <col min="1" max="2" width="3.125" style="80" customWidth="1"/>
    <col min="3" max="3" width="21.375" style="80" bestFit="1" customWidth="1"/>
    <col min="4" max="4" width="8.375" style="36" customWidth="1"/>
    <col min="5" max="11" width="8.375" style="80" customWidth="1"/>
    <col min="12" max="16384" width="9.00390625" style="80" customWidth="1"/>
  </cols>
  <sheetData>
    <row r="1" ht="15" customHeight="1">
      <c r="B1" s="80" t="s">
        <v>1857</v>
      </c>
    </row>
    <row r="3" spans="2:11" ht="15" customHeight="1">
      <c r="B3" s="482" t="s">
        <v>1088</v>
      </c>
      <c r="C3" s="407" t="s">
        <v>737</v>
      </c>
      <c r="D3" s="407" t="s">
        <v>1115</v>
      </c>
      <c r="E3" s="480" t="s">
        <v>1089</v>
      </c>
      <c r="F3" s="464" t="s">
        <v>1090</v>
      </c>
      <c r="G3" s="464" t="s">
        <v>1091</v>
      </c>
      <c r="H3" s="464" t="s">
        <v>1092</v>
      </c>
      <c r="I3" s="464" t="s">
        <v>503</v>
      </c>
      <c r="J3" s="477" t="s">
        <v>670</v>
      </c>
      <c r="K3" s="407" t="s">
        <v>42</v>
      </c>
    </row>
    <row r="4" spans="2:11" ht="15" customHeight="1">
      <c r="B4" s="483"/>
      <c r="C4" s="408"/>
      <c r="D4" s="479"/>
      <c r="E4" s="481"/>
      <c r="F4" s="465"/>
      <c r="G4" s="465"/>
      <c r="H4" s="465"/>
      <c r="I4" s="465"/>
      <c r="J4" s="478"/>
      <c r="K4" s="408"/>
    </row>
    <row r="5" spans="2:11" ht="15" customHeight="1">
      <c r="B5" s="471">
        <v>1</v>
      </c>
      <c r="C5" s="484" t="s">
        <v>594</v>
      </c>
      <c r="D5" s="111" t="s">
        <v>671</v>
      </c>
      <c r="E5" s="145">
        <v>791</v>
      </c>
      <c r="F5" s="146">
        <v>1118</v>
      </c>
      <c r="G5" s="146">
        <v>1236</v>
      </c>
      <c r="H5" s="146">
        <v>915</v>
      </c>
      <c r="I5" s="146">
        <v>816</v>
      </c>
      <c r="J5" s="144">
        <v>1023</v>
      </c>
      <c r="K5" s="116">
        <v>5899</v>
      </c>
    </row>
    <row r="6" spans="2:11" ht="15" customHeight="1">
      <c r="B6" s="472"/>
      <c r="C6" s="485"/>
      <c r="D6" s="84" t="s">
        <v>872</v>
      </c>
      <c r="E6" s="147">
        <v>153</v>
      </c>
      <c r="F6" s="148">
        <v>330</v>
      </c>
      <c r="G6" s="148">
        <v>432</v>
      </c>
      <c r="H6" s="148">
        <v>377</v>
      </c>
      <c r="I6" s="148">
        <v>401</v>
      </c>
      <c r="J6" s="149">
        <v>487</v>
      </c>
      <c r="K6" s="117">
        <v>2180</v>
      </c>
    </row>
    <row r="7" spans="2:11" ht="15" customHeight="1">
      <c r="B7" s="473"/>
      <c r="C7" s="486"/>
      <c r="D7" s="150" t="s">
        <v>1374</v>
      </c>
      <c r="E7" s="151">
        <v>19.3426</v>
      </c>
      <c r="F7" s="152">
        <v>29.517</v>
      </c>
      <c r="G7" s="152">
        <v>34.9515</v>
      </c>
      <c r="H7" s="152">
        <v>41.2022</v>
      </c>
      <c r="I7" s="152">
        <v>49.1422</v>
      </c>
      <c r="J7" s="153">
        <v>47.6051</v>
      </c>
      <c r="K7" s="154">
        <v>36.96</v>
      </c>
    </row>
    <row r="8" spans="2:11" ht="15" customHeight="1">
      <c r="B8" s="471">
        <v>2</v>
      </c>
      <c r="C8" s="484" t="s">
        <v>595</v>
      </c>
      <c r="D8" s="111" t="s">
        <v>671</v>
      </c>
      <c r="E8" s="145">
        <v>607</v>
      </c>
      <c r="F8" s="146">
        <v>865</v>
      </c>
      <c r="G8" s="146">
        <v>1204</v>
      </c>
      <c r="H8" s="146">
        <v>896</v>
      </c>
      <c r="I8" s="146">
        <v>946</v>
      </c>
      <c r="J8" s="144">
        <v>1210</v>
      </c>
      <c r="K8" s="116">
        <v>5728</v>
      </c>
    </row>
    <row r="9" spans="2:11" ht="15" customHeight="1">
      <c r="B9" s="472"/>
      <c r="C9" s="485"/>
      <c r="D9" s="84" t="s">
        <v>872</v>
      </c>
      <c r="E9" s="147">
        <v>109</v>
      </c>
      <c r="F9" s="148">
        <v>208</v>
      </c>
      <c r="G9" s="148">
        <v>377</v>
      </c>
      <c r="H9" s="148">
        <v>309</v>
      </c>
      <c r="I9" s="148">
        <v>436</v>
      </c>
      <c r="J9" s="149">
        <v>616</v>
      </c>
      <c r="K9" s="117">
        <v>2055</v>
      </c>
    </row>
    <row r="10" spans="2:11" ht="15" customHeight="1">
      <c r="B10" s="473"/>
      <c r="C10" s="486"/>
      <c r="D10" s="150" t="s">
        <v>1374</v>
      </c>
      <c r="E10" s="151">
        <v>17.9572</v>
      </c>
      <c r="F10" s="152">
        <v>24.0462</v>
      </c>
      <c r="G10" s="152">
        <v>31.3123</v>
      </c>
      <c r="H10" s="152">
        <v>34.4866</v>
      </c>
      <c r="I10" s="152">
        <v>46.0888</v>
      </c>
      <c r="J10" s="153">
        <v>50.9091</v>
      </c>
      <c r="K10" s="154">
        <v>35.88</v>
      </c>
    </row>
    <row r="11" spans="2:11" ht="15" customHeight="1">
      <c r="B11" s="471">
        <v>3</v>
      </c>
      <c r="C11" s="474" t="s">
        <v>627</v>
      </c>
      <c r="D11" s="111" t="s">
        <v>671</v>
      </c>
      <c r="E11" s="145">
        <v>893</v>
      </c>
      <c r="F11" s="146">
        <v>723</v>
      </c>
      <c r="G11" s="146">
        <v>721</v>
      </c>
      <c r="H11" s="146">
        <v>556</v>
      </c>
      <c r="I11" s="146">
        <v>665</v>
      </c>
      <c r="J11" s="144">
        <v>823</v>
      </c>
      <c r="K11" s="116">
        <v>4381</v>
      </c>
    </row>
    <row r="12" spans="2:11" ht="15" customHeight="1">
      <c r="B12" s="472"/>
      <c r="C12" s="475"/>
      <c r="D12" s="84" t="s">
        <v>872</v>
      </c>
      <c r="E12" s="147">
        <v>154</v>
      </c>
      <c r="F12" s="148">
        <v>181</v>
      </c>
      <c r="G12" s="148">
        <v>226</v>
      </c>
      <c r="H12" s="148">
        <v>207</v>
      </c>
      <c r="I12" s="148">
        <v>300</v>
      </c>
      <c r="J12" s="149">
        <v>413</v>
      </c>
      <c r="K12" s="117">
        <v>1481</v>
      </c>
    </row>
    <row r="13" spans="2:11" ht="15" customHeight="1">
      <c r="B13" s="473"/>
      <c r="C13" s="476"/>
      <c r="D13" s="150" t="s">
        <v>1374</v>
      </c>
      <c r="E13" s="151">
        <v>17.2452</v>
      </c>
      <c r="F13" s="152">
        <v>25.0346</v>
      </c>
      <c r="G13" s="152">
        <v>31.3454</v>
      </c>
      <c r="H13" s="152">
        <v>37.2302</v>
      </c>
      <c r="I13" s="152">
        <v>45.1128</v>
      </c>
      <c r="J13" s="153">
        <v>50.1823</v>
      </c>
      <c r="K13" s="154">
        <v>33.81</v>
      </c>
    </row>
    <row r="14" spans="2:11" ht="15" customHeight="1">
      <c r="B14" s="471">
        <v>4</v>
      </c>
      <c r="C14" s="474" t="s">
        <v>628</v>
      </c>
      <c r="D14" s="111" t="s">
        <v>671</v>
      </c>
      <c r="E14" s="145">
        <v>467</v>
      </c>
      <c r="F14" s="146">
        <v>691</v>
      </c>
      <c r="G14" s="146">
        <v>740</v>
      </c>
      <c r="H14" s="146">
        <v>575</v>
      </c>
      <c r="I14" s="146">
        <v>633</v>
      </c>
      <c r="J14" s="144">
        <v>910</v>
      </c>
      <c r="K14" s="116">
        <v>4016</v>
      </c>
    </row>
    <row r="15" spans="2:11" ht="15" customHeight="1">
      <c r="B15" s="472"/>
      <c r="C15" s="475"/>
      <c r="D15" s="84" t="s">
        <v>872</v>
      </c>
      <c r="E15" s="147">
        <v>107</v>
      </c>
      <c r="F15" s="148">
        <v>194</v>
      </c>
      <c r="G15" s="148">
        <v>249</v>
      </c>
      <c r="H15" s="148">
        <v>254</v>
      </c>
      <c r="I15" s="148">
        <v>335</v>
      </c>
      <c r="J15" s="149">
        <v>439</v>
      </c>
      <c r="K15" s="117">
        <v>1578</v>
      </c>
    </row>
    <row r="16" spans="2:11" ht="15" customHeight="1">
      <c r="B16" s="473"/>
      <c r="C16" s="476"/>
      <c r="D16" s="150" t="s">
        <v>1374</v>
      </c>
      <c r="E16" s="151">
        <v>22.9122</v>
      </c>
      <c r="F16" s="152">
        <v>28.0753</v>
      </c>
      <c r="G16" s="152">
        <v>33.6486</v>
      </c>
      <c r="H16" s="152">
        <v>44.1739</v>
      </c>
      <c r="I16" s="152">
        <v>52.9226</v>
      </c>
      <c r="J16" s="153">
        <v>48.2418</v>
      </c>
      <c r="K16" s="154">
        <v>39.29</v>
      </c>
    </row>
    <row r="17" spans="2:11" ht="15" customHeight="1">
      <c r="B17" s="471">
        <v>5</v>
      </c>
      <c r="C17" s="474" t="s">
        <v>629</v>
      </c>
      <c r="D17" s="111" t="s">
        <v>671</v>
      </c>
      <c r="E17" s="145">
        <v>814</v>
      </c>
      <c r="F17" s="146">
        <v>1058</v>
      </c>
      <c r="G17" s="146">
        <v>1453</v>
      </c>
      <c r="H17" s="146">
        <v>1212</v>
      </c>
      <c r="I17" s="146">
        <v>1092</v>
      </c>
      <c r="J17" s="144">
        <v>1505</v>
      </c>
      <c r="K17" s="116">
        <v>7134</v>
      </c>
    </row>
    <row r="18" spans="2:11" ht="15" customHeight="1">
      <c r="B18" s="472"/>
      <c r="C18" s="475"/>
      <c r="D18" s="84" t="s">
        <v>872</v>
      </c>
      <c r="E18" s="147">
        <v>178</v>
      </c>
      <c r="F18" s="148">
        <v>284</v>
      </c>
      <c r="G18" s="148">
        <v>460</v>
      </c>
      <c r="H18" s="148">
        <v>484</v>
      </c>
      <c r="I18" s="148">
        <v>521</v>
      </c>
      <c r="J18" s="149">
        <v>686</v>
      </c>
      <c r="K18" s="117">
        <v>2613</v>
      </c>
    </row>
    <row r="19" spans="2:11" ht="15" customHeight="1">
      <c r="B19" s="473"/>
      <c r="C19" s="476"/>
      <c r="D19" s="150" t="s">
        <v>1374</v>
      </c>
      <c r="E19" s="151">
        <v>21.8673</v>
      </c>
      <c r="F19" s="152">
        <v>26.8431</v>
      </c>
      <c r="G19" s="152">
        <v>31.6586</v>
      </c>
      <c r="H19" s="152">
        <v>39.934</v>
      </c>
      <c r="I19" s="152">
        <v>47.7106</v>
      </c>
      <c r="J19" s="153">
        <v>45.5814</v>
      </c>
      <c r="K19" s="154">
        <v>36.63</v>
      </c>
    </row>
    <row r="20" spans="2:11" ht="15" customHeight="1">
      <c r="B20" s="471">
        <v>6</v>
      </c>
      <c r="C20" s="487"/>
      <c r="D20" s="111" t="s">
        <v>671</v>
      </c>
      <c r="E20" s="145"/>
      <c r="F20" s="146"/>
      <c r="G20" s="146"/>
      <c r="H20" s="146"/>
      <c r="I20" s="146"/>
      <c r="J20" s="144"/>
      <c r="K20" s="116"/>
    </row>
    <row r="21" spans="2:11" ht="15" customHeight="1">
      <c r="B21" s="472"/>
      <c r="C21" s="488"/>
      <c r="D21" s="84" t="s">
        <v>872</v>
      </c>
      <c r="E21" s="147"/>
      <c r="F21" s="148"/>
      <c r="G21" s="148"/>
      <c r="H21" s="148"/>
      <c r="I21" s="148"/>
      <c r="J21" s="149"/>
      <c r="K21" s="117"/>
    </row>
    <row r="22" spans="2:11" ht="15" customHeight="1">
      <c r="B22" s="473"/>
      <c r="C22" s="489"/>
      <c r="D22" s="150" t="s">
        <v>1374</v>
      </c>
      <c r="E22" s="151"/>
      <c r="F22" s="152"/>
      <c r="G22" s="152"/>
      <c r="H22" s="152"/>
      <c r="I22" s="152"/>
      <c r="J22" s="153"/>
      <c r="K22" s="154"/>
    </row>
    <row r="23" spans="2:11" ht="15" customHeight="1">
      <c r="B23" s="471">
        <v>7</v>
      </c>
      <c r="C23" s="474" t="s">
        <v>630</v>
      </c>
      <c r="D23" s="111" t="s">
        <v>671</v>
      </c>
      <c r="E23" s="145">
        <v>651</v>
      </c>
      <c r="F23" s="146">
        <v>659</v>
      </c>
      <c r="G23" s="146">
        <v>899</v>
      </c>
      <c r="H23" s="146">
        <v>673</v>
      </c>
      <c r="I23" s="146">
        <v>657</v>
      </c>
      <c r="J23" s="144">
        <v>707</v>
      </c>
      <c r="K23" s="116">
        <v>4246</v>
      </c>
    </row>
    <row r="24" spans="2:11" ht="15" customHeight="1">
      <c r="B24" s="472"/>
      <c r="C24" s="475"/>
      <c r="D24" s="84" t="s">
        <v>872</v>
      </c>
      <c r="E24" s="147">
        <v>127</v>
      </c>
      <c r="F24" s="148">
        <v>149</v>
      </c>
      <c r="G24" s="148">
        <v>300</v>
      </c>
      <c r="H24" s="148">
        <v>256</v>
      </c>
      <c r="I24" s="148">
        <v>305</v>
      </c>
      <c r="J24" s="149">
        <v>369</v>
      </c>
      <c r="K24" s="117">
        <v>1506</v>
      </c>
    </row>
    <row r="25" spans="2:11" ht="15" customHeight="1">
      <c r="B25" s="473"/>
      <c r="C25" s="476"/>
      <c r="D25" s="150" t="s">
        <v>1374</v>
      </c>
      <c r="E25" s="151">
        <v>19.5084</v>
      </c>
      <c r="F25" s="152">
        <v>22.61</v>
      </c>
      <c r="G25" s="152">
        <v>33.3704</v>
      </c>
      <c r="H25" s="152">
        <v>38.0386</v>
      </c>
      <c r="I25" s="152">
        <v>46.4231</v>
      </c>
      <c r="J25" s="153">
        <v>52.1924</v>
      </c>
      <c r="K25" s="154">
        <v>35.47</v>
      </c>
    </row>
    <row r="26" spans="2:11" ht="15" customHeight="1">
      <c r="B26" s="471">
        <v>8</v>
      </c>
      <c r="C26" s="474" t="s">
        <v>631</v>
      </c>
      <c r="D26" s="111" t="s">
        <v>671</v>
      </c>
      <c r="E26" s="145">
        <v>611</v>
      </c>
      <c r="F26" s="146">
        <v>1087</v>
      </c>
      <c r="G26" s="146">
        <v>1270</v>
      </c>
      <c r="H26" s="146">
        <v>946</v>
      </c>
      <c r="I26" s="146">
        <v>981</v>
      </c>
      <c r="J26" s="144">
        <v>1269</v>
      </c>
      <c r="K26" s="116">
        <v>6164</v>
      </c>
    </row>
    <row r="27" spans="2:11" ht="15" customHeight="1">
      <c r="B27" s="472"/>
      <c r="C27" s="475"/>
      <c r="D27" s="84" t="s">
        <v>872</v>
      </c>
      <c r="E27" s="147">
        <v>110</v>
      </c>
      <c r="F27" s="148">
        <v>302</v>
      </c>
      <c r="G27" s="148">
        <v>409</v>
      </c>
      <c r="H27" s="148">
        <v>357</v>
      </c>
      <c r="I27" s="148">
        <v>473</v>
      </c>
      <c r="J27" s="149">
        <v>593</v>
      </c>
      <c r="K27" s="117">
        <v>2244</v>
      </c>
    </row>
    <row r="28" spans="2:11" ht="15" customHeight="1">
      <c r="B28" s="473"/>
      <c r="C28" s="476"/>
      <c r="D28" s="150" t="s">
        <v>1374</v>
      </c>
      <c r="E28" s="151">
        <v>18.0033</v>
      </c>
      <c r="F28" s="152">
        <v>27.7829</v>
      </c>
      <c r="G28" s="152">
        <v>32.2047</v>
      </c>
      <c r="H28" s="152">
        <v>37.7378</v>
      </c>
      <c r="I28" s="152">
        <v>48.2161</v>
      </c>
      <c r="J28" s="153">
        <v>46.7297</v>
      </c>
      <c r="K28" s="154">
        <v>36.4</v>
      </c>
    </row>
    <row r="29" spans="2:11" ht="15" customHeight="1">
      <c r="B29" s="471">
        <v>9</v>
      </c>
      <c r="C29" s="474" t="s">
        <v>632</v>
      </c>
      <c r="D29" s="111" t="s">
        <v>671</v>
      </c>
      <c r="E29" s="145">
        <v>546</v>
      </c>
      <c r="F29" s="146">
        <v>800</v>
      </c>
      <c r="G29" s="146">
        <v>1448</v>
      </c>
      <c r="H29" s="146">
        <v>1030</v>
      </c>
      <c r="I29" s="146">
        <v>963</v>
      </c>
      <c r="J29" s="144">
        <v>1533</v>
      </c>
      <c r="K29" s="116">
        <v>6320</v>
      </c>
    </row>
    <row r="30" spans="2:11" ht="15" customHeight="1">
      <c r="B30" s="472"/>
      <c r="C30" s="475"/>
      <c r="D30" s="84" t="s">
        <v>872</v>
      </c>
      <c r="E30" s="147">
        <v>104</v>
      </c>
      <c r="F30" s="148">
        <v>206</v>
      </c>
      <c r="G30" s="148">
        <v>473</v>
      </c>
      <c r="H30" s="148">
        <v>400</v>
      </c>
      <c r="I30" s="148">
        <v>487</v>
      </c>
      <c r="J30" s="149">
        <v>784</v>
      </c>
      <c r="K30" s="117">
        <v>2454</v>
      </c>
    </row>
    <row r="31" spans="2:11" ht="15" customHeight="1">
      <c r="B31" s="473"/>
      <c r="C31" s="476"/>
      <c r="D31" s="150" t="s">
        <v>1374</v>
      </c>
      <c r="E31" s="151">
        <v>19.0476</v>
      </c>
      <c r="F31" s="152">
        <v>25.75</v>
      </c>
      <c r="G31" s="152">
        <v>32.6657</v>
      </c>
      <c r="H31" s="152">
        <v>38.835</v>
      </c>
      <c r="I31" s="152">
        <v>50.5711</v>
      </c>
      <c r="J31" s="153">
        <v>51.1416</v>
      </c>
      <c r="K31" s="154">
        <v>38.83</v>
      </c>
    </row>
    <row r="32" spans="2:11" ht="15" customHeight="1">
      <c r="B32" s="471">
        <v>10</v>
      </c>
      <c r="C32" s="474" t="s">
        <v>633</v>
      </c>
      <c r="D32" s="111" t="s">
        <v>671</v>
      </c>
      <c r="E32" s="145">
        <v>502</v>
      </c>
      <c r="F32" s="146">
        <v>721</v>
      </c>
      <c r="G32" s="146">
        <v>994</v>
      </c>
      <c r="H32" s="146">
        <v>831</v>
      </c>
      <c r="I32" s="146">
        <v>690</v>
      </c>
      <c r="J32" s="144">
        <v>888</v>
      </c>
      <c r="K32" s="116">
        <v>4626</v>
      </c>
    </row>
    <row r="33" spans="2:11" ht="15" customHeight="1">
      <c r="B33" s="472"/>
      <c r="C33" s="475"/>
      <c r="D33" s="84" t="s">
        <v>872</v>
      </c>
      <c r="E33" s="147">
        <v>98</v>
      </c>
      <c r="F33" s="148">
        <v>165</v>
      </c>
      <c r="G33" s="148">
        <v>279</v>
      </c>
      <c r="H33" s="148">
        <v>351</v>
      </c>
      <c r="I33" s="148">
        <v>339</v>
      </c>
      <c r="J33" s="149">
        <v>434</v>
      </c>
      <c r="K33" s="117">
        <v>1666</v>
      </c>
    </row>
    <row r="34" spans="2:11" ht="15" customHeight="1">
      <c r="B34" s="473"/>
      <c r="C34" s="476"/>
      <c r="D34" s="150" t="s">
        <v>1374</v>
      </c>
      <c r="E34" s="151">
        <v>19.5219</v>
      </c>
      <c r="F34" s="152">
        <v>22.8849</v>
      </c>
      <c r="G34" s="152">
        <v>28.0684</v>
      </c>
      <c r="H34" s="152">
        <v>42.2383</v>
      </c>
      <c r="I34" s="152">
        <v>49.1304</v>
      </c>
      <c r="J34" s="153">
        <v>48.8739</v>
      </c>
      <c r="K34" s="154">
        <v>36.01</v>
      </c>
    </row>
    <row r="35" spans="2:11" ht="15" customHeight="1">
      <c r="B35" s="471">
        <v>11</v>
      </c>
      <c r="C35" s="474" t="s">
        <v>634</v>
      </c>
      <c r="D35" s="111" t="s">
        <v>671</v>
      </c>
      <c r="E35" s="145">
        <v>571</v>
      </c>
      <c r="F35" s="146">
        <v>895</v>
      </c>
      <c r="G35" s="146">
        <v>1359</v>
      </c>
      <c r="H35" s="146">
        <v>946</v>
      </c>
      <c r="I35" s="146">
        <v>768</v>
      </c>
      <c r="J35" s="144">
        <v>1037</v>
      </c>
      <c r="K35" s="116">
        <v>5576</v>
      </c>
    </row>
    <row r="36" spans="2:11" ht="15" customHeight="1">
      <c r="B36" s="472"/>
      <c r="C36" s="475"/>
      <c r="D36" s="84" t="s">
        <v>872</v>
      </c>
      <c r="E36" s="147">
        <v>150</v>
      </c>
      <c r="F36" s="148">
        <v>268</v>
      </c>
      <c r="G36" s="148">
        <v>507</v>
      </c>
      <c r="H36" s="148">
        <v>395</v>
      </c>
      <c r="I36" s="148">
        <v>406</v>
      </c>
      <c r="J36" s="149">
        <v>508</v>
      </c>
      <c r="K36" s="117">
        <v>2234</v>
      </c>
    </row>
    <row r="37" spans="2:11" ht="15" customHeight="1">
      <c r="B37" s="473"/>
      <c r="C37" s="476"/>
      <c r="D37" s="150" t="s">
        <v>1374</v>
      </c>
      <c r="E37" s="151">
        <v>26.2697</v>
      </c>
      <c r="F37" s="152">
        <v>29.9441</v>
      </c>
      <c r="G37" s="152">
        <v>37.3068</v>
      </c>
      <c r="H37" s="152">
        <v>41.7548</v>
      </c>
      <c r="I37" s="152">
        <v>52.8646</v>
      </c>
      <c r="J37" s="153">
        <v>48.9875</v>
      </c>
      <c r="K37" s="154">
        <v>40.06</v>
      </c>
    </row>
    <row r="38" spans="2:11" ht="15" customHeight="1">
      <c r="B38" s="471">
        <v>12</v>
      </c>
      <c r="C38" s="474" t="s">
        <v>635</v>
      </c>
      <c r="D38" s="111" t="s">
        <v>671</v>
      </c>
      <c r="E38" s="155">
        <v>403</v>
      </c>
      <c r="F38" s="156">
        <v>526</v>
      </c>
      <c r="G38" s="156">
        <v>874</v>
      </c>
      <c r="H38" s="156">
        <v>726</v>
      </c>
      <c r="I38" s="156">
        <v>695</v>
      </c>
      <c r="J38" s="157">
        <v>1015</v>
      </c>
      <c r="K38" s="116">
        <v>4239</v>
      </c>
    </row>
    <row r="39" spans="2:11" ht="15" customHeight="1">
      <c r="B39" s="472"/>
      <c r="C39" s="475"/>
      <c r="D39" s="84" t="s">
        <v>872</v>
      </c>
      <c r="E39" s="161">
        <v>96</v>
      </c>
      <c r="F39" s="162">
        <v>153</v>
      </c>
      <c r="G39" s="162">
        <v>313</v>
      </c>
      <c r="H39" s="162">
        <v>274</v>
      </c>
      <c r="I39" s="162">
        <v>330</v>
      </c>
      <c r="J39" s="80">
        <v>465</v>
      </c>
      <c r="K39" s="117">
        <v>1631</v>
      </c>
    </row>
    <row r="40" spans="2:11" ht="15" customHeight="1">
      <c r="B40" s="473"/>
      <c r="C40" s="476"/>
      <c r="D40" s="150" t="s">
        <v>1374</v>
      </c>
      <c r="E40" s="151">
        <v>23.8213</v>
      </c>
      <c r="F40" s="152">
        <v>29.0875</v>
      </c>
      <c r="G40" s="152">
        <v>35.8124</v>
      </c>
      <c r="H40" s="152">
        <v>37.741</v>
      </c>
      <c r="I40" s="152">
        <v>47.482</v>
      </c>
      <c r="J40" s="153">
        <v>45.8128</v>
      </c>
      <c r="K40" s="154">
        <v>38.48</v>
      </c>
    </row>
    <row r="41" spans="2:11" ht="15" customHeight="1">
      <c r="B41" s="471">
        <v>13</v>
      </c>
      <c r="C41" s="474" t="s">
        <v>636</v>
      </c>
      <c r="D41" s="111" t="s">
        <v>671</v>
      </c>
      <c r="E41" s="145">
        <v>514</v>
      </c>
      <c r="F41" s="146">
        <v>664</v>
      </c>
      <c r="G41" s="146">
        <v>992</v>
      </c>
      <c r="H41" s="146">
        <v>856</v>
      </c>
      <c r="I41" s="146">
        <v>739</v>
      </c>
      <c r="J41" s="144">
        <v>1030</v>
      </c>
      <c r="K41" s="116">
        <v>4795</v>
      </c>
    </row>
    <row r="42" spans="2:11" ht="15" customHeight="1">
      <c r="B42" s="472"/>
      <c r="C42" s="475"/>
      <c r="D42" s="84" t="s">
        <v>872</v>
      </c>
      <c r="E42" s="147">
        <v>101</v>
      </c>
      <c r="F42" s="148">
        <v>172</v>
      </c>
      <c r="G42" s="148">
        <v>344</v>
      </c>
      <c r="H42" s="148">
        <v>359</v>
      </c>
      <c r="I42" s="148">
        <v>365</v>
      </c>
      <c r="J42" s="149">
        <v>479</v>
      </c>
      <c r="K42" s="117">
        <v>1820</v>
      </c>
    </row>
    <row r="43" spans="2:11" ht="15" customHeight="1">
      <c r="B43" s="473"/>
      <c r="C43" s="476"/>
      <c r="D43" s="150" t="s">
        <v>1374</v>
      </c>
      <c r="E43" s="151">
        <v>19.6498</v>
      </c>
      <c r="F43" s="152">
        <v>25.9036</v>
      </c>
      <c r="G43" s="152">
        <v>34.6774</v>
      </c>
      <c r="H43" s="152">
        <v>41.9393</v>
      </c>
      <c r="I43" s="152">
        <v>49.3911</v>
      </c>
      <c r="J43" s="153">
        <v>46.5049</v>
      </c>
      <c r="K43" s="154">
        <v>37.96</v>
      </c>
    </row>
    <row r="44" spans="2:11" ht="15" customHeight="1">
      <c r="B44" s="471">
        <v>14</v>
      </c>
      <c r="C44" s="474" t="s">
        <v>1952</v>
      </c>
      <c r="D44" s="111" t="s">
        <v>671</v>
      </c>
      <c r="E44" s="145">
        <v>448</v>
      </c>
      <c r="F44" s="146">
        <v>627</v>
      </c>
      <c r="G44" s="146">
        <v>881</v>
      </c>
      <c r="H44" s="146">
        <v>716</v>
      </c>
      <c r="I44" s="146">
        <v>678</v>
      </c>
      <c r="J44" s="144">
        <v>972</v>
      </c>
      <c r="K44" s="116">
        <v>4322</v>
      </c>
    </row>
    <row r="45" spans="2:11" ht="15" customHeight="1">
      <c r="B45" s="472"/>
      <c r="C45" s="475"/>
      <c r="D45" s="84" t="s">
        <v>872</v>
      </c>
      <c r="E45" s="147">
        <v>106</v>
      </c>
      <c r="F45" s="148">
        <v>196</v>
      </c>
      <c r="G45" s="148">
        <v>298</v>
      </c>
      <c r="H45" s="148">
        <v>322</v>
      </c>
      <c r="I45" s="148">
        <v>355</v>
      </c>
      <c r="J45" s="149">
        <v>476</v>
      </c>
      <c r="K45" s="117">
        <v>1753</v>
      </c>
    </row>
    <row r="46" spans="2:11" ht="15" customHeight="1">
      <c r="B46" s="473"/>
      <c r="C46" s="476"/>
      <c r="D46" s="150" t="s">
        <v>1374</v>
      </c>
      <c r="E46" s="151">
        <v>23.6607</v>
      </c>
      <c r="F46" s="152">
        <v>31.26</v>
      </c>
      <c r="G46" s="152">
        <v>33.8252</v>
      </c>
      <c r="H46" s="152">
        <v>44.9721</v>
      </c>
      <c r="I46" s="152">
        <v>52.3599</v>
      </c>
      <c r="J46" s="153">
        <v>48.9712</v>
      </c>
      <c r="K46" s="154">
        <v>40.56</v>
      </c>
    </row>
    <row r="47" spans="2:11" ht="15" customHeight="1">
      <c r="B47" s="471">
        <v>15</v>
      </c>
      <c r="C47" s="474" t="s">
        <v>637</v>
      </c>
      <c r="D47" s="111" t="s">
        <v>671</v>
      </c>
      <c r="E47" s="145">
        <v>690</v>
      </c>
      <c r="F47" s="146">
        <v>1090</v>
      </c>
      <c r="G47" s="146">
        <v>1058</v>
      </c>
      <c r="H47" s="146">
        <v>704</v>
      </c>
      <c r="I47" s="146">
        <v>777</v>
      </c>
      <c r="J47" s="144">
        <v>1039</v>
      </c>
      <c r="K47" s="116">
        <v>5358</v>
      </c>
    </row>
    <row r="48" spans="2:11" ht="15" customHeight="1">
      <c r="B48" s="472"/>
      <c r="C48" s="475"/>
      <c r="D48" s="84" t="s">
        <v>872</v>
      </c>
      <c r="E48" s="147">
        <v>153</v>
      </c>
      <c r="F48" s="148">
        <v>300</v>
      </c>
      <c r="G48" s="148">
        <v>368</v>
      </c>
      <c r="H48" s="148">
        <v>316</v>
      </c>
      <c r="I48" s="148">
        <v>433</v>
      </c>
      <c r="J48" s="149">
        <v>533</v>
      </c>
      <c r="K48" s="117">
        <v>2103</v>
      </c>
    </row>
    <row r="49" spans="2:11" ht="15" customHeight="1">
      <c r="B49" s="473"/>
      <c r="C49" s="476"/>
      <c r="D49" s="150" t="s">
        <v>1374</v>
      </c>
      <c r="E49" s="151">
        <v>22.1739</v>
      </c>
      <c r="F49" s="152">
        <v>27.5229</v>
      </c>
      <c r="G49" s="152">
        <v>34.7826</v>
      </c>
      <c r="H49" s="152">
        <v>44.8864</v>
      </c>
      <c r="I49" s="152">
        <v>55.7272</v>
      </c>
      <c r="J49" s="153">
        <v>51.2993</v>
      </c>
      <c r="K49" s="154">
        <v>39.25</v>
      </c>
    </row>
    <row r="50" spans="2:11" ht="15" customHeight="1">
      <c r="B50" s="471">
        <v>16</v>
      </c>
      <c r="C50" s="474" t="s">
        <v>638</v>
      </c>
      <c r="D50" s="111" t="s">
        <v>671</v>
      </c>
      <c r="E50" s="145">
        <v>673</v>
      </c>
      <c r="F50" s="146">
        <v>995</v>
      </c>
      <c r="G50" s="146">
        <v>1301</v>
      </c>
      <c r="H50" s="146">
        <v>922</v>
      </c>
      <c r="I50" s="146">
        <v>695</v>
      </c>
      <c r="J50" s="144">
        <v>938</v>
      </c>
      <c r="K50" s="116">
        <v>5524</v>
      </c>
    </row>
    <row r="51" spans="2:11" ht="15" customHeight="1">
      <c r="B51" s="472"/>
      <c r="C51" s="475"/>
      <c r="D51" s="84" t="s">
        <v>872</v>
      </c>
      <c r="E51" s="147">
        <v>141</v>
      </c>
      <c r="F51" s="148">
        <v>252</v>
      </c>
      <c r="G51" s="148">
        <v>438</v>
      </c>
      <c r="H51" s="148">
        <v>384</v>
      </c>
      <c r="I51" s="148">
        <v>358</v>
      </c>
      <c r="J51" s="149">
        <v>437</v>
      </c>
      <c r="K51" s="117">
        <v>2010</v>
      </c>
    </row>
    <row r="52" spans="2:11" ht="15" customHeight="1">
      <c r="B52" s="473"/>
      <c r="C52" s="476"/>
      <c r="D52" s="150" t="s">
        <v>1374</v>
      </c>
      <c r="E52" s="151">
        <v>20.951</v>
      </c>
      <c r="F52" s="152">
        <v>25.3266</v>
      </c>
      <c r="G52" s="152">
        <v>33.6664</v>
      </c>
      <c r="H52" s="152">
        <v>41.6486</v>
      </c>
      <c r="I52" s="152">
        <v>51.5108</v>
      </c>
      <c r="J52" s="153">
        <v>46.5885</v>
      </c>
      <c r="K52" s="154">
        <v>36.39</v>
      </c>
    </row>
    <row r="53" spans="2:11" ht="15" customHeight="1">
      <c r="B53" s="471">
        <v>17</v>
      </c>
      <c r="C53" s="474" t="s">
        <v>639</v>
      </c>
      <c r="D53" s="111" t="s">
        <v>671</v>
      </c>
      <c r="E53" s="145">
        <v>637</v>
      </c>
      <c r="F53" s="146">
        <v>905</v>
      </c>
      <c r="G53" s="146">
        <v>1083</v>
      </c>
      <c r="H53" s="146">
        <v>886</v>
      </c>
      <c r="I53" s="146">
        <v>913</v>
      </c>
      <c r="J53" s="144">
        <v>1213</v>
      </c>
      <c r="K53" s="116">
        <v>5637</v>
      </c>
    </row>
    <row r="54" spans="2:11" ht="15" customHeight="1">
      <c r="B54" s="472"/>
      <c r="C54" s="475"/>
      <c r="D54" s="84" t="s">
        <v>872</v>
      </c>
      <c r="E54" s="147">
        <v>143</v>
      </c>
      <c r="F54" s="148">
        <v>263</v>
      </c>
      <c r="G54" s="148">
        <v>398</v>
      </c>
      <c r="H54" s="148">
        <v>402</v>
      </c>
      <c r="I54" s="148">
        <v>500</v>
      </c>
      <c r="J54" s="149">
        <v>604</v>
      </c>
      <c r="K54" s="117">
        <v>2310</v>
      </c>
    </row>
    <row r="55" spans="2:11" ht="15" customHeight="1">
      <c r="B55" s="473"/>
      <c r="C55" s="476"/>
      <c r="D55" s="150" t="s">
        <v>1374</v>
      </c>
      <c r="E55" s="151">
        <v>22.449</v>
      </c>
      <c r="F55" s="152">
        <v>29.0608</v>
      </c>
      <c r="G55" s="152">
        <v>36.7498</v>
      </c>
      <c r="H55" s="152">
        <v>45.3725</v>
      </c>
      <c r="I55" s="152">
        <v>54.7645</v>
      </c>
      <c r="J55" s="153">
        <v>49.7939</v>
      </c>
      <c r="K55" s="154">
        <v>40.98</v>
      </c>
    </row>
    <row r="56" spans="2:11" ht="15" customHeight="1">
      <c r="B56" s="471">
        <v>18</v>
      </c>
      <c r="C56" s="474" t="s">
        <v>640</v>
      </c>
      <c r="D56" s="111" t="s">
        <v>671</v>
      </c>
      <c r="E56" s="145">
        <v>649</v>
      </c>
      <c r="F56" s="146">
        <v>851</v>
      </c>
      <c r="G56" s="146">
        <v>1124</v>
      </c>
      <c r="H56" s="146">
        <v>757</v>
      </c>
      <c r="I56" s="146">
        <v>964</v>
      </c>
      <c r="J56" s="144">
        <v>1117</v>
      </c>
      <c r="K56" s="116">
        <v>5462</v>
      </c>
    </row>
    <row r="57" spans="2:11" ht="15" customHeight="1">
      <c r="B57" s="472"/>
      <c r="C57" s="475"/>
      <c r="D57" s="84" t="s">
        <v>872</v>
      </c>
      <c r="E57" s="147">
        <v>128</v>
      </c>
      <c r="F57" s="148">
        <v>199</v>
      </c>
      <c r="G57" s="148">
        <v>329</v>
      </c>
      <c r="H57" s="148">
        <v>293</v>
      </c>
      <c r="I57" s="148">
        <v>519</v>
      </c>
      <c r="J57" s="149">
        <v>609</v>
      </c>
      <c r="K57" s="117">
        <v>2077</v>
      </c>
    </row>
    <row r="58" spans="2:11" ht="15" customHeight="1">
      <c r="B58" s="473"/>
      <c r="C58" s="476"/>
      <c r="D58" s="150" t="s">
        <v>1374</v>
      </c>
      <c r="E58" s="151">
        <v>19.7227</v>
      </c>
      <c r="F58" s="152">
        <v>23.3843</v>
      </c>
      <c r="G58" s="152">
        <v>29.2705</v>
      </c>
      <c r="H58" s="152">
        <v>38.7054</v>
      </c>
      <c r="I58" s="152">
        <v>53.8382</v>
      </c>
      <c r="J58" s="153">
        <v>54.521</v>
      </c>
      <c r="K58" s="154">
        <v>38.03</v>
      </c>
    </row>
    <row r="59" spans="2:11" ht="15" customHeight="1">
      <c r="B59" s="471">
        <v>19</v>
      </c>
      <c r="C59" s="474" t="s">
        <v>641</v>
      </c>
      <c r="D59" s="111" t="s">
        <v>671</v>
      </c>
      <c r="E59" s="145">
        <v>640</v>
      </c>
      <c r="F59" s="146">
        <v>730</v>
      </c>
      <c r="G59" s="146">
        <v>878</v>
      </c>
      <c r="H59" s="146">
        <v>660</v>
      </c>
      <c r="I59" s="146">
        <v>588</v>
      </c>
      <c r="J59" s="144">
        <v>703</v>
      </c>
      <c r="K59" s="116">
        <v>4199</v>
      </c>
    </row>
    <row r="60" spans="2:11" ht="15" customHeight="1">
      <c r="B60" s="472"/>
      <c r="C60" s="475"/>
      <c r="D60" s="84" t="s">
        <v>872</v>
      </c>
      <c r="E60" s="147">
        <v>107</v>
      </c>
      <c r="F60" s="148">
        <v>176</v>
      </c>
      <c r="G60" s="148">
        <v>296</v>
      </c>
      <c r="H60" s="148">
        <v>264</v>
      </c>
      <c r="I60" s="148">
        <v>261</v>
      </c>
      <c r="J60" s="149">
        <v>337</v>
      </c>
      <c r="K60" s="117">
        <v>1441</v>
      </c>
    </row>
    <row r="61" spans="2:11" ht="15" customHeight="1">
      <c r="B61" s="473"/>
      <c r="C61" s="476"/>
      <c r="D61" s="150" t="s">
        <v>1374</v>
      </c>
      <c r="E61" s="151">
        <v>16.7188</v>
      </c>
      <c r="F61" s="152">
        <v>24.1096</v>
      </c>
      <c r="G61" s="152">
        <v>33.713</v>
      </c>
      <c r="H61" s="152">
        <v>40</v>
      </c>
      <c r="I61" s="152">
        <v>44.3878</v>
      </c>
      <c r="J61" s="153">
        <v>47.9374</v>
      </c>
      <c r="K61" s="154">
        <v>34.32</v>
      </c>
    </row>
    <row r="62" ht="15" customHeight="1">
      <c r="B62" s="123"/>
    </row>
    <row r="63" ht="15" customHeight="1">
      <c r="B63" s="123"/>
    </row>
    <row r="64" spans="2:11" ht="15" customHeight="1">
      <c r="B64" s="482" t="s">
        <v>1088</v>
      </c>
      <c r="C64" s="407" t="s">
        <v>737</v>
      </c>
      <c r="D64" s="407" t="s">
        <v>1115</v>
      </c>
      <c r="E64" s="480" t="s">
        <v>1089</v>
      </c>
      <c r="F64" s="464" t="s">
        <v>1090</v>
      </c>
      <c r="G64" s="464" t="s">
        <v>1091</v>
      </c>
      <c r="H64" s="464" t="s">
        <v>1092</v>
      </c>
      <c r="I64" s="464" t="s">
        <v>503</v>
      </c>
      <c r="J64" s="477" t="s">
        <v>670</v>
      </c>
      <c r="K64" s="407" t="s">
        <v>42</v>
      </c>
    </row>
    <row r="65" spans="2:11" ht="15" customHeight="1">
      <c r="B65" s="483"/>
      <c r="C65" s="408"/>
      <c r="D65" s="479"/>
      <c r="E65" s="481"/>
      <c r="F65" s="465"/>
      <c r="G65" s="465"/>
      <c r="H65" s="465"/>
      <c r="I65" s="465"/>
      <c r="J65" s="478"/>
      <c r="K65" s="408"/>
    </row>
    <row r="66" spans="2:11" ht="15" customHeight="1">
      <c r="B66" s="471">
        <v>20</v>
      </c>
      <c r="C66" s="474" t="s">
        <v>642</v>
      </c>
      <c r="D66" s="111" t="s">
        <v>671</v>
      </c>
      <c r="E66" s="145">
        <v>615</v>
      </c>
      <c r="F66" s="146">
        <v>1047</v>
      </c>
      <c r="G66" s="146">
        <v>1122</v>
      </c>
      <c r="H66" s="146">
        <v>641</v>
      </c>
      <c r="I66" s="146">
        <v>703</v>
      </c>
      <c r="J66" s="144">
        <v>753</v>
      </c>
      <c r="K66" s="116">
        <v>4881</v>
      </c>
    </row>
    <row r="67" spans="2:11" ht="15" customHeight="1">
      <c r="B67" s="472"/>
      <c r="C67" s="475"/>
      <c r="D67" s="84" t="s">
        <v>872</v>
      </c>
      <c r="E67" s="147">
        <v>117</v>
      </c>
      <c r="F67" s="148">
        <v>254</v>
      </c>
      <c r="G67" s="148">
        <v>343</v>
      </c>
      <c r="H67" s="148">
        <v>223</v>
      </c>
      <c r="I67" s="148">
        <v>323</v>
      </c>
      <c r="J67" s="149">
        <v>398</v>
      </c>
      <c r="K67" s="117">
        <v>1658</v>
      </c>
    </row>
    <row r="68" spans="2:11" ht="15" customHeight="1">
      <c r="B68" s="473"/>
      <c r="C68" s="476"/>
      <c r="D68" s="150" t="s">
        <v>1374</v>
      </c>
      <c r="E68" s="151">
        <v>19.0244</v>
      </c>
      <c r="F68" s="152">
        <v>24.2598</v>
      </c>
      <c r="G68" s="152">
        <v>30.5704</v>
      </c>
      <c r="H68" s="152">
        <v>34.7894</v>
      </c>
      <c r="I68" s="152">
        <v>45.9459</v>
      </c>
      <c r="J68" s="153">
        <v>52.8552</v>
      </c>
      <c r="K68" s="154">
        <v>33.97</v>
      </c>
    </row>
    <row r="69" spans="2:11" ht="15" customHeight="1">
      <c r="B69" s="471">
        <v>21</v>
      </c>
      <c r="C69" s="474" t="s">
        <v>643</v>
      </c>
      <c r="D69" s="111" t="s">
        <v>671</v>
      </c>
      <c r="E69" s="145">
        <v>454</v>
      </c>
      <c r="F69" s="146">
        <v>898</v>
      </c>
      <c r="G69" s="146">
        <v>1132</v>
      </c>
      <c r="H69" s="146">
        <v>766</v>
      </c>
      <c r="I69" s="146">
        <v>756</v>
      </c>
      <c r="J69" s="144">
        <v>1103</v>
      </c>
      <c r="K69" s="116">
        <v>5109</v>
      </c>
    </row>
    <row r="70" spans="2:11" ht="15" customHeight="1">
      <c r="B70" s="472"/>
      <c r="C70" s="475"/>
      <c r="D70" s="84" t="s">
        <v>872</v>
      </c>
      <c r="E70" s="147">
        <v>99</v>
      </c>
      <c r="F70" s="148">
        <v>300</v>
      </c>
      <c r="G70" s="148">
        <v>426</v>
      </c>
      <c r="H70" s="148">
        <v>357</v>
      </c>
      <c r="I70" s="148">
        <v>381</v>
      </c>
      <c r="J70" s="149">
        <v>580</v>
      </c>
      <c r="K70" s="117">
        <v>2143</v>
      </c>
    </row>
    <row r="71" spans="2:11" ht="15" customHeight="1">
      <c r="B71" s="473"/>
      <c r="C71" s="476"/>
      <c r="D71" s="150" t="s">
        <v>1374</v>
      </c>
      <c r="E71" s="151">
        <v>21.8062</v>
      </c>
      <c r="F71" s="152">
        <v>33.4076</v>
      </c>
      <c r="G71" s="152">
        <v>37.6325</v>
      </c>
      <c r="H71" s="152">
        <v>46.6057</v>
      </c>
      <c r="I71" s="152">
        <v>50.3968</v>
      </c>
      <c r="J71" s="153">
        <v>52.5839</v>
      </c>
      <c r="K71" s="154">
        <v>41.95</v>
      </c>
    </row>
    <row r="72" spans="2:11" ht="15" customHeight="1">
      <c r="B72" s="471">
        <v>22</v>
      </c>
      <c r="C72" s="474" t="s">
        <v>1790</v>
      </c>
      <c r="D72" s="111" t="s">
        <v>671</v>
      </c>
      <c r="E72" s="145">
        <v>463</v>
      </c>
      <c r="F72" s="146">
        <v>849</v>
      </c>
      <c r="G72" s="146">
        <v>872</v>
      </c>
      <c r="H72" s="146">
        <v>639</v>
      </c>
      <c r="I72" s="146">
        <v>759</v>
      </c>
      <c r="J72" s="144">
        <v>1106</v>
      </c>
      <c r="K72" s="116">
        <v>4688</v>
      </c>
    </row>
    <row r="73" spans="2:11" ht="15" customHeight="1">
      <c r="B73" s="472"/>
      <c r="C73" s="475"/>
      <c r="D73" s="84" t="s">
        <v>872</v>
      </c>
      <c r="E73" s="147">
        <v>76</v>
      </c>
      <c r="F73" s="148">
        <v>213</v>
      </c>
      <c r="G73" s="148">
        <v>268</v>
      </c>
      <c r="H73" s="148">
        <v>259</v>
      </c>
      <c r="I73" s="148">
        <v>396</v>
      </c>
      <c r="J73" s="149">
        <v>548</v>
      </c>
      <c r="K73" s="117">
        <v>1760</v>
      </c>
    </row>
    <row r="74" spans="2:11" ht="15" customHeight="1">
      <c r="B74" s="473"/>
      <c r="C74" s="476"/>
      <c r="D74" s="150" t="s">
        <v>1374</v>
      </c>
      <c r="E74" s="151">
        <v>16.4147</v>
      </c>
      <c r="F74" s="152">
        <v>25.0883</v>
      </c>
      <c r="G74" s="152">
        <v>30.7339</v>
      </c>
      <c r="H74" s="152">
        <v>40.5321</v>
      </c>
      <c r="I74" s="152">
        <v>52.1739</v>
      </c>
      <c r="J74" s="153">
        <v>49.5479</v>
      </c>
      <c r="K74" s="154">
        <v>37.54</v>
      </c>
    </row>
    <row r="75" spans="2:11" ht="15" customHeight="1">
      <c r="B75" s="471">
        <v>23</v>
      </c>
      <c r="C75" s="474" t="s">
        <v>1953</v>
      </c>
      <c r="D75" s="111" t="s">
        <v>671</v>
      </c>
      <c r="E75" s="145">
        <v>214</v>
      </c>
      <c r="F75" s="146">
        <v>281</v>
      </c>
      <c r="G75" s="146">
        <v>495</v>
      </c>
      <c r="H75" s="146">
        <v>418</v>
      </c>
      <c r="I75" s="146">
        <v>321</v>
      </c>
      <c r="J75" s="144">
        <v>476</v>
      </c>
      <c r="K75" s="116">
        <v>2205</v>
      </c>
    </row>
    <row r="76" spans="2:11" ht="15" customHeight="1">
      <c r="B76" s="472"/>
      <c r="C76" s="475"/>
      <c r="D76" s="84" t="s">
        <v>872</v>
      </c>
      <c r="E76" s="147">
        <v>44</v>
      </c>
      <c r="F76" s="148">
        <v>94</v>
      </c>
      <c r="G76" s="148">
        <v>146</v>
      </c>
      <c r="H76" s="148">
        <v>165</v>
      </c>
      <c r="I76" s="148">
        <v>166</v>
      </c>
      <c r="J76" s="149">
        <v>245</v>
      </c>
      <c r="K76" s="117">
        <v>860</v>
      </c>
    </row>
    <row r="77" spans="2:11" ht="15" customHeight="1">
      <c r="B77" s="473"/>
      <c r="C77" s="476"/>
      <c r="D77" s="150" t="s">
        <v>1374</v>
      </c>
      <c r="E77" s="151">
        <v>20.5607</v>
      </c>
      <c r="F77" s="152">
        <v>33.452</v>
      </c>
      <c r="G77" s="152">
        <v>29.4949</v>
      </c>
      <c r="H77" s="152">
        <v>39.4737</v>
      </c>
      <c r="I77" s="152">
        <v>51.7134</v>
      </c>
      <c r="J77" s="153">
        <v>51.4706</v>
      </c>
      <c r="K77" s="154">
        <v>39</v>
      </c>
    </row>
    <row r="78" spans="2:11" ht="15" customHeight="1">
      <c r="B78" s="471">
        <v>24</v>
      </c>
      <c r="C78" s="474" t="s">
        <v>924</v>
      </c>
      <c r="D78" s="111" t="s">
        <v>671</v>
      </c>
      <c r="E78" s="145">
        <v>329</v>
      </c>
      <c r="F78" s="146">
        <v>474</v>
      </c>
      <c r="G78" s="146">
        <v>827</v>
      </c>
      <c r="H78" s="146">
        <v>571</v>
      </c>
      <c r="I78" s="146">
        <v>596</v>
      </c>
      <c r="J78" s="144">
        <v>819</v>
      </c>
      <c r="K78" s="116">
        <v>3616</v>
      </c>
    </row>
    <row r="79" spans="2:11" ht="15" customHeight="1">
      <c r="B79" s="472"/>
      <c r="C79" s="475"/>
      <c r="D79" s="84" t="s">
        <v>872</v>
      </c>
      <c r="E79" s="147">
        <v>73</v>
      </c>
      <c r="F79" s="148">
        <v>109</v>
      </c>
      <c r="G79" s="148">
        <v>254</v>
      </c>
      <c r="H79" s="148">
        <v>230</v>
      </c>
      <c r="I79" s="148">
        <v>268</v>
      </c>
      <c r="J79" s="149">
        <v>400</v>
      </c>
      <c r="K79" s="117">
        <v>1334</v>
      </c>
    </row>
    <row r="80" spans="2:11" ht="15" customHeight="1">
      <c r="B80" s="473"/>
      <c r="C80" s="476"/>
      <c r="D80" s="150" t="s">
        <v>1374</v>
      </c>
      <c r="E80" s="151">
        <v>22.1884</v>
      </c>
      <c r="F80" s="152">
        <v>22.9958</v>
      </c>
      <c r="G80" s="152">
        <v>30.7134</v>
      </c>
      <c r="H80" s="152">
        <v>40.2802</v>
      </c>
      <c r="I80" s="152">
        <v>44.9664</v>
      </c>
      <c r="J80" s="153">
        <v>48.84</v>
      </c>
      <c r="K80" s="154">
        <v>36.89</v>
      </c>
    </row>
    <row r="81" spans="2:11" ht="15" customHeight="1">
      <c r="B81" s="471">
        <v>25</v>
      </c>
      <c r="C81" s="474" t="s">
        <v>925</v>
      </c>
      <c r="D81" s="111" t="s">
        <v>671</v>
      </c>
      <c r="E81" s="145">
        <v>284</v>
      </c>
      <c r="F81" s="146">
        <v>496</v>
      </c>
      <c r="G81" s="146">
        <v>737</v>
      </c>
      <c r="H81" s="146">
        <v>561</v>
      </c>
      <c r="I81" s="146">
        <v>411</v>
      </c>
      <c r="J81" s="144">
        <v>528</v>
      </c>
      <c r="K81" s="116">
        <v>3017</v>
      </c>
    </row>
    <row r="82" spans="2:11" ht="15" customHeight="1">
      <c r="B82" s="472"/>
      <c r="C82" s="475"/>
      <c r="D82" s="84" t="s">
        <v>872</v>
      </c>
      <c r="E82" s="147">
        <v>56</v>
      </c>
      <c r="F82" s="148">
        <v>114</v>
      </c>
      <c r="G82" s="148">
        <v>198</v>
      </c>
      <c r="H82" s="148">
        <v>222</v>
      </c>
      <c r="I82" s="148">
        <v>211</v>
      </c>
      <c r="J82" s="149">
        <v>258</v>
      </c>
      <c r="K82" s="117">
        <v>1059</v>
      </c>
    </row>
    <row r="83" spans="2:11" ht="15" customHeight="1">
      <c r="B83" s="473"/>
      <c r="C83" s="476"/>
      <c r="D83" s="150" t="s">
        <v>1374</v>
      </c>
      <c r="E83" s="151">
        <v>19.7183</v>
      </c>
      <c r="F83" s="152">
        <v>22.9839</v>
      </c>
      <c r="G83" s="152">
        <v>26.8657</v>
      </c>
      <c r="H83" s="152">
        <v>39.5722</v>
      </c>
      <c r="I83" s="152">
        <v>51.3382</v>
      </c>
      <c r="J83" s="153">
        <v>48.8636</v>
      </c>
      <c r="K83" s="154">
        <v>35.1</v>
      </c>
    </row>
    <row r="84" spans="2:11" ht="15" customHeight="1">
      <c r="B84" s="471">
        <v>26</v>
      </c>
      <c r="C84" s="474" t="s">
        <v>926</v>
      </c>
      <c r="D84" s="111" t="s">
        <v>671</v>
      </c>
      <c r="E84" s="145">
        <v>294</v>
      </c>
      <c r="F84" s="146">
        <v>260</v>
      </c>
      <c r="G84" s="146">
        <v>596</v>
      </c>
      <c r="H84" s="146">
        <v>602</v>
      </c>
      <c r="I84" s="146">
        <v>605</v>
      </c>
      <c r="J84" s="144">
        <v>1417</v>
      </c>
      <c r="K84" s="116">
        <v>3774</v>
      </c>
    </row>
    <row r="85" spans="2:11" ht="15" customHeight="1">
      <c r="B85" s="472"/>
      <c r="C85" s="475"/>
      <c r="D85" s="84" t="s">
        <v>872</v>
      </c>
      <c r="E85" s="147">
        <v>62</v>
      </c>
      <c r="F85" s="148">
        <v>64</v>
      </c>
      <c r="G85" s="148">
        <v>217</v>
      </c>
      <c r="H85" s="148">
        <v>247</v>
      </c>
      <c r="I85" s="148">
        <v>291</v>
      </c>
      <c r="J85" s="149">
        <v>678</v>
      </c>
      <c r="K85" s="117">
        <v>1559</v>
      </c>
    </row>
    <row r="86" spans="2:11" ht="15" customHeight="1">
      <c r="B86" s="473"/>
      <c r="C86" s="476"/>
      <c r="D86" s="150" t="s">
        <v>1374</v>
      </c>
      <c r="E86" s="151">
        <v>21.0884</v>
      </c>
      <c r="F86" s="152">
        <v>24.6154</v>
      </c>
      <c r="G86" s="152">
        <v>36.4094</v>
      </c>
      <c r="H86" s="152">
        <v>41.0299</v>
      </c>
      <c r="I86" s="152">
        <v>48.0992</v>
      </c>
      <c r="J86" s="153">
        <v>47.8476</v>
      </c>
      <c r="K86" s="154">
        <v>41.31</v>
      </c>
    </row>
    <row r="87" spans="2:11" ht="15" customHeight="1">
      <c r="B87" s="471">
        <v>27</v>
      </c>
      <c r="C87" s="490" t="s">
        <v>927</v>
      </c>
      <c r="D87" s="111" t="s">
        <v>671</v>
      </c>
      <c r="E87" s="145">
        <v>24</v>
      </c>
      <c r="F87" s="146">
        <v>30</v>
      </c>
      <c r="G87" s="146">
        <v>59</v>
      </c>
      <c r="H87" s="146">
        <v>38</v>
      </c>
      <c r="I87" s="146">
        <v>57</v>
      </c>
      <c r="J87" s="144">
        <v>130</v>
      </c>
      <c r="K87" s="116">
        <v>338</v>
      </c>
    </row>
    <row r="88" spans="2:11" ht="15" customHeight="1">
      <c r="B88" s="472"/>
      <c r="C88" s="491"/>
      <c r="D88" s="84" t="s">
        <v>872</v>
      </c>
      <c r="E88" s="147">
        <v>9</v>
      </c>
      <c r="F88" s="148">
        <v>9</v>
      </c>
      <c r="G88" s="148">
        <v>29</v>
      </c>
      <c r="H88" s="148">
        <v>21</v>
      </c>
      <c r="I88" s="148">
        <v>39</v>
      </c>
      <c r="J88" s="149">
        <v>70</v>
      </c>
      <c r="K88" s="117">
        <v>177</v>
      </c>
    </row>
    <row r="89" spans="2:11" ht="15" customHeight="1">
      <c r="B89" s="473"/>
      <c r="C89" s="492"/>
      <c r="D89" s="150" t="s">
        <v>1374</v>
      </c>
      <c r="E89" s="151">
        <v>37.5</v>
      </c>
      <c r="F89" s="152">
        <v>30</v>
      </c>
      <c r="G89" s="152">
        <v>49.1525</v>
      </c>
      <c r="H89" s="152">
        <v>55.2632</v>
      </c>
      <c r="I89" s="152">
        <v>68.4211</v>
      </c>
      <c r="J89" s="153">
        <v>53.8462</v>
      </c>
      <c r="K89" s="154">
        <v>52.37</v>
      </c>
    </row>
    <row r="90" spans="2:11" ht="15" customHeight="1">
      <c r="B90" s="471">
        <v>28</v>
      </c>
      <c r="C90" s="474" t="s">
        <v>928</v>
      </c>
      <c r="D90" s="111" t="s">
        <v>671</v>
      </c>
      <c r="E90" s="145">
        <v>679</v>
      </c>
      <c r="F90" s="146">
        <v>997</v>
      </c>
      <c r="G90" s="146">
        <v>1051</v>
      </c>
      <c r="H90" s="146">
        <v>754</v>
      </c>
      <c r="I90" s="146">
        <v>696</v>
      </c>
      <c r="J90" s="144">
        <v>1094</v>
      </c>
      <c r="K90" s="116">
        <v>5271</v>
      </c>
    </row>
    <row r="91" spans="2:11" ht="15" customHeight="1">
      <c r="B91" s="472"/>
      <c r="C91" s="475"/>
      <c r="D91" s="84" t="s">
        <v>872</v>
      </c>
      <c r="E91" s="147">
        <v>156</v>
      </c>
      <c r="F91" s="148">
        <v>294</v>
      </c>
      <c r="G91" s="148">
        <v>360</v>
      </c>
      <c r="H91" s="148">
        <v>370</v>
      </c>
      <c r="I91" s="148">
        <v>379</v>
      </c>
      <c r="J91" s="149">
        <v>568</v>
      </c>
      <c r="K91" s="117">
        <v>2127</v>
      </c>
    </row>
    <row r="92" spans="2:11" ht="15" customHeight="1">
      <c r="B92" s="473"/>
      <c r="C92" s="476"/>
      <c r="D92" s="150" t="s">
        <v>1374</v>
      </c>
      <c r="E92" s="151">
        <v>22.975</v>
      </c>
      <c r="F92" s="152">
        <v>29.4885</v>
      </c>
      <c r="G92" s="152">
        <v>34.2531</v>
      </c>
      <c r="H92" s="152">
        <v>49.0716</v>
      </c>
      <c r="I92" s="152">
        <v>54.454</v>
      </c>
      <c r="J92" s="153">
        <v>51.9196</v>
      </c>
      <c r="K92" s="154">
        <v>40.35</v>
      </c>
    </row>
    <row r="93" spans="2:11" ht="15" customHeight="1">
      <c r="B93" s="471">
        <v>29</v>
      </c>
      <c r="C93" s="474" t="s">
        <v>929</v>
      </c>
      <c r="D93" s="111" t="s">
        <v>671</v>
      </c>
      <c r="E93" s="145">
        <v>535</v>
      </c>
      <c r="F93" s="146">
        <v>879</v>
      </c>
      <c r="G93" s="146">
        <v>922</v>
      </c>
      <c r="H93" s="146">
        <v>588</v>
      </c>
      <c r="I93" s="146">
        <v>659</v>
      </c>
      <c r="J93" s="144">
        <v>839</v>
      </c>
      <c r="K93" s="116">
        <v>4422</v>
      </c>
    </row>
    <row r="94" spans="2:11" ht="15" customHeight="1">
      <c r="B94" s="472"/>
      <c r="C94" s="475"/>
      <c r="D94" s="84" t="s">
        <v>872</v>
      </c>
      <c r="E94" s="147">
        <v>132</v>
      </c>
      <c r="F94" s="148">
        <v>255</v>
      </c>
      <c r="G94" s="148">
        <v>333</v>
      </c>
      <c r="H94" s="148">
        <v>260</v>
      </c>
      <c r="I94" s="148">
        <v>373</v>
      </c>
      <c r="J94" s="149">
        <v>473</v>
      </c>
      <c r="K94" s="117">
        <v>1826</v>
      </c>
    </row>
    <row r="95" spans="2:11" ht="15" customHeight="1">
      <c r="B95" s="473"/>
      <c r="C95" s="476"/>
      <c r="D95" s="150" t="s">
        <v>1374</v>
      </c>
      <c r="E95" s="151">
        <v>24.6729</v>
      </c>
      <c r="F95" s="152">
        <v>29.0102</v>
      </c>
      <c r="G95" s="152">
        <v>36.1171</v>
      </c>
      <c r="H95" s="152">
        <v>44.2177</v>
      </c>
      <c r="I95" s="152">
        <v>56.6009</v>
      </c>
      <c r="J95" s="153">
        <v>56.3766</v>
      </c>
      <c r="K95" s="154">
        <v>41.29</v>
      </c>
    </row>
    <row r="96" spans="2:11" ht="15" customHeight="1">
      <c r="B96" s="471">
        <v>30</v>
      </c>
      <c r="C96" s="474" t="s">
        <v>930</v>
      </c>
      <c r="D96" s="111" t="s">
        <v>671</v>
      </c>
      <c r="E96" s="145">
        <v>455</v>
      </c>
      <c r="F96" s="146">
        <v>808</v>
      </c>
      <c r="G96" s="146">
        <v>816</v>
      </c>
      <c r="H96" s="146">
        <v>541</v>
      </c>
      <c r="I96" s="146">
        <v>490</v>
      </c>
      <c r="J96" s="144">
        <v>665</v>
      </c>
      <c r="K96" s="116">
        <v>3775</v>
      </c>
    </row>
    <row r="97" spans="2:11" ht="15" customHeight="1">
      <c r="B97" s="472"/>
      <c r="C97" s="475"/>
      <c r="D97" s="84" t="s">
        <v>872</v>
      </c>
      <c r="E97" s="147">
        <v>104</v>
      </c>
      <c r="F97" s="148">
        <v>221</v>
      </c>
      <c r="G97" s="148">
        <v>254</v>
      </c>
      <c r="H97" s="148">
        <v>251</v>
      </c>
      <c r="I97" s="148">
        <v>275</v>
      </c>
      <c r="J97" s="149">
        <v>364</v>
      </c>
      <c r="K97" s="117">
        <v>1469</v>
      </c>
    </row>
    <row r="98" spans="2:11" ht="15" customHeight="1">
      <c r="B98" s="473"/>
      <c r="C98" s="476"/>
      <c r="D98" s="150" t="s">
        <v>1374</v>
      </c>
      <c r="E98" s="151">
        <v>22.8571</v>
      </c>
      <c r="F98" s="152">
        <v>27.3515</v>
      </c>
      <c r="G98" s="152">
        <v>31.1275</v>
      </c>
      <c r="H98" s="152">
        <v>46.3956</v>
      </c>
      <c r="I98" s="152">
        <v>56.1224</v>
      </c>
      <c r="J98" s="153">
        <v>54.7368</v>
      </c>
      <c r="K98" s="154">
        <v>38.91</v>
      </c>
    </row>
    <row r="99" spans="2:11" ht="15" customHeight="1">
      <c r="B99" s="471">
        <v>31</v>
      </c>
      <c r="C99" s="474" t="s">
        <v>1954</v>
      </c>
      <c r="D99" s="111" t="s">
        <v>671</v>
      </c>
      <c r="E99" s="145">
        <v>783</v>
      </c>
      <c r="F99" s="146">
        <v>1069</v>
      </c>
      <c r="G99" s="146">
        <v>1581</v>
      </c>
      <c r="H99" s="146">
        <v>1160</v>
      </c>
      <c r="I99" s="146">
        <v>941</v>
      </c>
      <c r="J99" s="144">
        <v>1394</v>
      </c>
      <c r="K99" s="116">
        <v>6928</v>
      </c>
    </row>
    <row r="100" spans="2:11" ht="15" customHeight="1">
      <c r="B100" s="472"/>
      <c r="C100" s="475"/>
      <c r="D100" s="84" t="s">
        <v>872</v>
      </c>
      <c r="E100" s="147">
        <v>219</v>
      </c>
      <c r="F100" s="148">
        <v>284</v>
      </c>
      <c r="G100" s="148">
        <v>544</v>
      </c>
      <c r="H100" s="148">
        <v>564</v>
      </c>
      <c r="I100" s="148">
        <v>543</v>
      </c>
      <c r="J100" s="149">
        <v>718</v>
      </c>
      <c r="K100" s="117">
        <v>2872</v>
      </c>
    </row>
    <row r="101" spans="2:11" ht="15" customHeight="1">
      <c r="B101" s="473"/>
      <c r="C101" s="476"/>
      <c r="D101" s="150" t="s">
        <v>1374</v>
      </c>
      <c r="E101" s="151">
        <v>27.9693</v>
      </c>
      <c r="F101" s="152">
        <v>26.5669</v>
      </c>
      <c r="G101" s="152">
        <v>34.4086</v>
      </c>
      <c r="H101" s="152">
        <v>48.6207</v>
      </c>
      <c r="I101" s="152">
        <v>57.7046</v>
      </c>
      <c r="J101" s="153">
        <v>51.5065</v>
      </c>
      <c r="K101" s="154">
        <v>41.45</v>
      </c>
    </row>
    <row r="102" spans="2:11" ht="15" customHeight="1">
      <c r="B102" s="471">
        <v>32</v>
      </c>
      <c r="C102" s="474" t="s">
        <v>932</v>
      </c>
      <c r="D102" s="111" t="s">
        <v>671</v>
      </c>
      <c r="E102" s="145">
        <v>328</v>
      </c>
      <c r="F102" s="146">
        <v>464</v>
      </c>
      <c r="G102" s="146">
        <v>578</v>
      </c>
      <c r="H102" s="146">
        <v>479</v>
      </c>
      <c r="I102" s="146">
        <v>424</v>
      </c>
      <c r="J102" s="144">
        <v>605</v>
      </c>
      <c r="K102" s="116">
        <v>2878</v>
      </c>
    </row>
    <row r="103" spans="2:11" ht="15" customHeight="1">
      <c r="B103" s="472"/>
      <c r="C103" s="475"/>
      <c r="D103" s="84" t="s">
        <v>872</v>
      </c>
      <c r="E103" s="147">
        <v>72</v>
      </c>
      <c r="F103" s="148">
        <v>117</v>
      </c>
      <c r="G103" s="148">
        <v>189</v>
      </c>
      <c r="H103" s="148">
        <v>229</v>
      </c>
      <c r="I103" s="148">
        <v>219</v>
      </c>
      <c r="J103" s="149">
        <v>303</v>
      </c>
      <c r="K103" s="117">
        <v>1129</v>
      </c>
    </row>
    <row r="104" spans="2:11" ht="15" customHeight="1">
      <c r="B104" s="473"/>
      <c r="C104" s="476"/>
      <c r="D104" s="150" t="s">
        <v>1374</v>
      </c>
      <c r="E104" s="151">
        <v>21.9512</v>
      </c>
      <c r="F104" s="152">
        <v>25.2155</v>
      </c>
      <c r="G104" s="152">
        <v>32.699</v>
      </c>
      <c r="H104" s="152">
        <v>47.8079</v>
      </c>
      <c r="I104" s="152">
        <v>51.6509</v>
      </c>
      <c r="J104" s="153">
        <v>50.0826</v>
      </c>
      <c r="K104" s="154">
        <v>39.23</v>
      </c>
    </row>
    <row r="105" spans="2:11" ht="15" customHeight="1">
      <c r="B105" s="471">
        <v>33</v>
      </c>
      <c r="C105" s="474" t="s">
        <v>933</v>
      </c>
      <c r="D105" s="111" t="s">
        <v>671</v>
      </c>
      <c r="E105" s="145">
        <v>257</v>
      </c>
      <c r="F105" s="146">
        <v>408</v>
      </c>
      <c r="G105" s="146">
        <v>684</v>
      </c>
      <c r="H105" s="146">
        <v>461</v>
      </c>
      <c r="I105" s="146">
        <v>591</v>
      </c>
      <c r="J105" s="144">
        <v>998</v>
      </c>
      <c r="K105" s="116">
        <v>3399</v>
      </c>
    </row>
    <row r="106" spans="2:11" ht="15" customHeight="1">
      <c r="B106" s="472"/>
      <c r="C106" s="475"/>
      <c r="D106" s="84" t="s">
        <v>872</v>
      </c>
      <c r="E106" s="147">
        <v>64</v>
      </c>
      <c r="F106" s="148">
        <v>82</v>
      </c>
      <c r="G106" s="148">
        <v>213</v>
      </c>
      <c r="H106" s="148">
        <v>181</v>
      </c>
      <c r="I106" s="148">
        <v>280</v>
      </c>
      <c r="J106" s="149">
        <v>517</v>
      </c>
      <c r="K106" s="117">
        <v>1337</v>
      </c>
    </row>
    <row r="107" spans="2:11" ht="15" customHeight="1">
      <c r="B107" s="473"/>
      <c r="C107" s="476"/>
      <c r="D107" s="150" t="s">
        <v>1374</v>
      </c>
      <c r="E107" s="151">
        <v>24.9027</v>
      </c>
      <c r="F107" s="152">
        <v>20.098</v>
      </c>
      <c r="G107" s="152">
        <v>31.1404</v>
      </c>
      <c r="H107" s="152">
        <v>39.2625</v>
      </c>
      <c r="I107" s="152">
        <v>47.3773</v>
      </c>
      <c r="J107" s="153">
        <v>51.8036</v>
      </c>
      <c r="K107" s="154">
        <v>39.34</v>
      </c>
    </row>
    <row r="108" spans="2:11" ht="15" customHeight="1">
      <c r="B108" s="471">
        <v>34</v>
      </c>
      <c r="C108" s="474" t="s">
        <v>934</v>
      </c>
      <c r="D108" s="111" t="s">
        <v>671</v>
      </c>
      <c r="E108" s="145">
        <v>946</v>
      </c>
      <c r="F108" s="146">
        <v>1567</v>
      </c>
      <c r="G108" s="146">
        <v>1629</v>
      </c>
      <c r="H108" s="146">
        <v>1204</v>
      </c>
      <c r="I108" s="146">
        <v>1197</v>
      </c>
      <c r="J108" s="144">
        <v>1461</v>
      </c>
      <c r="K108" s="116">
        <v>8004</v>
      </c>
    </row>
    <row r="109" spans="2:11" ht="15" customHeight="1">
      <c r="B109" s="472"/>
      <c r="C109" s="475"/>
      <c r="D109" s="84" t="s">
        <v>872</v>
      </c>
      <c r="E109" s="147">
        <v>225</v>
      </c>
      <c r="F109" s="148">
        <v>455</v>
      </c>
      <c r="G109" s="148">
        <v>573</v>
      </c>
      <c r="H109" s="148">
        <v>524</v>
      </c>
      <c r="I109" s="148">
        <v>632</v>
      </c>
      <c r="J109" s="149">
        <v>775</v>
      </c>
      <c r="K109" s="117">
        <v>3184</v>
      </c>
    </row>
    <row r="110" spans="2:11" ht="15" customHeight="1">
      <c r="B110" s="473"/>
      <c r="C110" s="476"/>
      <c r="D110" s="150" t="s">
        <v>1374</v>
      </c>
      <c r="E110" s="151">
        <v>23.7844</v>
      </c>
      <c r="F110" s="152">
        <v>29.0364</v>
      </c>
      <c r="G110" s="152">
        <v>35.175</v>
      </c>
      <c r="H110" s="152">
        <v>43.5216</v>
      </c>
      <c r="I110" s="152">
        <v>52.7987</v>
      </c>
      <c r="J110" s="153">
        <v>53.0459</v>
      </c>
      <c r="K110" s="154">
        <v>39.78</v>
      </c>
    </row>
    <row r="111" spans="2:11" ht="15" customHeight="1">
      <c r="B111" s="471">
        <v>35</v>
      </c>
      <c r="C111" s="474" t="s">
        <v>935</v>
      </c>
      <c r="D111" s="111" t="s">
        <v>671</v>
      </c>
      <c r="E111" s="145">
        <v>560</v>
      </c>
      <c r="F111" s="146">
        <v>804</v>
      </c>
      <c r="G111" s="146">
        <v>1046</v>
      </c>
      <c r="H111" s="146">
        <v>793</v>
      </c>
      <c r="I111" s="146">
        <v>780</v>
      </c>
      <c r="J111" s="144">
        <v>968</v>
      </c>
      <c r="K111" s="116">
        <v>4951</v>
      </c>
    </row>
    <row r="112" spans="2:11" ht="15" customHeight="1">
      <c r="B112" s="472"/>
      <c r="C112" s="475"/>
      <c r="D112" s="84" t="s">
        <v>872</v>
      </c>
      <c r="E112" s="147">
        <v>120</v>
      </c>
      <c r="F112" s="148">
        <v>201</v>
      </c>
      <c r="G112" s="148">
        <v>337</v>
      </c>
      <c r="H112" s="148">
        <v>349</v>
      </c>
      <c r="I112" s="148">
        <v>413</v>
      </c>
      <c r="J112" s="149">
        <v>480</v>
      </c>
      <c r="K112" s="117">
        <v>1900</v>
      </c>
    </row>
    <row r="113" spans="2:11" ht="15" customHeight="1">
      <c r="B113" s="473"/>
      <c r="C113" s="476"/>
      <c r="D113" s="150" t="s">
        <v>1374</v>
      </c>
      <c r="E113" s="151">
        <v>21.4286</v>
      </c>
      <c r="F113" s="152">
        <v>25</v>
      </c>
      <c r="G113" s="152">
        <v>32.218</v>
      </c>
      <c r="H113" s="152">
        <v>44.0101</v>
      </c>
      <c r="I113" s="152">
        <v>52.9487</v>
      </c>
      <c r="J113" s="153">
        <v>49.5868</v>
      </c>
      <c r="K113" s="154">
        <v>38.38</v>
      </c>
    </row>
    <row r="114" spans="2:11" ht="15" customHeight="1">
      <c r="B114" s="471">
        <v>36</v>
      </c>
      <c r="C114" s="474" t="s">
        <v>936</v>
      </c>
      <c r="D114" s="111" t="s">
        <v>671</v>
      </c>
      <c r="E114" s="145">
        <v>727</v>
      </c>
      <c r="F114" s="146">
        <v>1338</v>
      </c>
      <c r="G114" s="146">
        <v>1317</v>
      </c>
      <c r="H114" s="146">
        <v>932</v>
      </c>
      <c r="I114" s="146">
        <v>866</v>
      </c>
      <c r="J114" s="144">
        <v>1058</v>
      </c>
      <c r="K114" s="116">
        <v>6238</v>
      </c>
    </row>
    <row r="115" spans="2:11" ht="15" customHeight="1">
      <c r="B115" s="472"/>
      <c r="C115" s="475"/>
      <c r="D115" s="84" t="s">
        <v>872</v>
      </c>
      <c r="E115" s="147">
        <v>151</v>
      </c>
      <c r="F115" s="148">
        <v>357</v>
      </c>
      <c r="G115" s="148">
        <v>440</v>
      </c>
      <c r="H115" s="148">
        <v>379</v>
      </c>
      <c r="I115" s="148">
        <v>410</v>
      </c>
      <c r="J115" s="149">
        <v>560</v>
      </c>
      <c r="K115" s="117">
        <v>2297</v>
      </c>
    </row>
    <row r="116" spans="2:11" ht="15" customHeight="1">
      <c r="B116" s="473"/>
      <c r="C116" s="476"/>
      <c r="D116" s="150" t="s">
        <v>1374</v>
      </c>
      <c r="E116" s="151">
        <v>20.7703</v>
      </c>
      <c r="F116" s="152">
        <v>26.6816</v>
      </c>
      <c r="G116" s="152">
        <v>33.4093</v>
      </c>
      <c r="H116" s="152">
        <v>40.6652</v>
      </c>
      <c r="I116" s="152">
        <v>47.3441</v>
      </c>
      <c r="J116" s="153">
        <v>52.9301</v>
      </c>
      <c r="K116" s="154">
        <v>36.82</v>
      </c>
    </row>
    <row r="117" spans="2:11" ht="15" customHeight="1">
      <c r="B117" s="471">
        <v>37</v>
      </c>
      <c r="C117" s="474" t="s">
        <v>937</v>
      </c>
      <c r="D117" s="111" t="s">
        <v>671</v>
      </c>
      <c r="E117" s="145">
        <v>620</v>
      </c>
      <c r="F117" s="146">
        <v>760</v>
      </c>
      <c r="G117" s="146">
        <v>1143</v>
      </c>
      <c r="H117" s="146">
        <v>689</v>
      </c>
      <c r="I117" s="146">
        <v>594</v>
      </c>
      <c r="J117" s="144">
        <v>644</v>
      </c>
      <c r="K117" s="116">
        <v>4450</v>
      </c>
    </row>
    <row r="118" spans="2:11" ht="15" customHeight="1">
      <c r="B118" s="472"/>
      <c r="C118" s="475"/>
      <c r="D118" s="84" t="s">
        <v>872</v>
      </c>
      <c r="E118" s="147">
        <v>100</v>
      </c>
      <c r="F118" s="148">
        <v>199</v>
      </c>
      <c r="G118" s="148">
        <v>330</v>
      </c>
      <c r="H118" s="148">
        <v>240</v>
      </c>
      <c r="I118" s="148">
        <v>317</v>
      </c>
      <c r="J118" s="149">
        <v>296</v>
      </c>
      <c r="K118" s="117">
        <v>1482</v>
      </c>
    </row>
    <row r="119" spans="2:11" ht="15" customHeight="1">
      <c r="B119" s="473"/>
      <c r="C119" s="476"/>
      <c r="D119" s="150" t="s">
        <v>1374</v>
      </c>
      <c r="E119" s="151">
        <v>16.129</v>
      </c>
      <c r="F119" s="152">
        <v>26.1842</v>
      </c>
      <c r="G119" s="152">
        <v>28.8714</v>
      </c>
      <c r="H119" s="152">
        <v>34.8331</v>
      </c>
      <c r="I119" s="152">
        <v>53.367</v>
      </c>
      <c r="J119" s="153">
        <v>45.9627</v>
      </c>
      <c r="K119" s="154">
        <v>33.3</v>
      </c>
    </row>
    <row r="120" spans="2:11" ht="15" customHeight="1">
      <c r="B120" s="471">
        <v>38</v>
      </c>
      <c r="C120" s="474" t="s">
        <v>1601</v>
      </c>
      <c r="D120" s="111" t="s">
        <v>671</v>
      </c>
      <c r="E120" s="145">
        <v>759</v>
      </c>
      <c r="F120" s="146">
        <v>1049</v>
      </c>
      <c r="G120" s="146">
        <v>1214</v>
      </c>
      <c r="H120" s="146">
        <v>914</v>
      </c>
      <c r="I120" s="146">
        <v>1299</v>
      </c>
      <c r="J120" s="144">
        <v>1412</v>
      </c>
      <c r="K120" s="116">
        <v>6647</v>
      </c>
    </row>
    <row r="121" spans="2:11" ht="15" customHeight="1">
      <c r="B121" s="472"/>
      <c r="C121" s="475"/>
      <c r="D121" s="84" t="s">
        <v>872</v>
      </c>
      <c r="E121" s="147">
        <v>137</v>
      </c>
      <c r="F121" s="148">
        <v>293</v>
      </c>
      <c r="G121" s="148">
        <v>354</v>
      </c>
      <c r="H121" s="148">
        <v>350</v>
      </c>
      <c r="I121" s="148">
        <v>612</v>
      </c>
      <c r="J121" s="149">
        <v>693</v>
      </c>
      <c r="K121" s="117">
        <v>2439</v>
      </c>
    </row>
    <row r="122" spans="2:11" ht="15" customHeight="1">
      <c r="B122" s="473"/>
      <c r="C122" s="476"/>
      <c r="D122" s="150" t="s">
        <v>1374</v>
      </c>
      <c r="E122" s="151">
        <v>18.0501</v>
      </c>
      <c r="F122" s="152">
        <v>27.9314</v>
      </c>
      <c r="G122" s="152">
        <v>29.1598</v>
      </c>
      <c r="H122" s="152">
        <v>38.2932</v>
      </c>
      <c r="I122" s="152">
        <v>47.1132</v>
      </c>
      <c r="J122" s="153">
        <v>49.0793</v>
      </c>
      <c r="K122" s="154">
        <v>36.69</v>
      </c>
    </row>
    <row r="123" spans="2:11" ht="15" customHeight="1">
      <c r="B123" s="471">
        <v>39</v>
      </c>
      <c r="C123" s="474" t="s">
        <v>1602</v>
      </c>
      <c r="D123" s="111" t="s">
        <v>671</v>
      </c>
      <c r="E123" s="145">
        <v>577</v>
      </c>
      <c r="F123" s="146">
        <v>740</v>
      </c>
      <c r="G123" s="146">
        <v>841</v>
      </c>
      <c r="H123" s="146">
        <v>734</v>
      </c>
      <c r="I123" s="146">
        <v>1277</v>
      </c>
      <c r="J123" s="144">
        <v>1046</v>
      </c>
      <c r="K123" s="116">
        <v>5215</v>
      </c>
    </row>
    <row r="124" spans="2:11" ht="15" customHeight="1">
      <c r="B124" s="472"/>
      <c r="C124" s="475"/>
      <c r="D124" s="84" t="s">
        <v>872</v>
      </c>
      <c r="E124" s="147">
        <v>132</v>
      </c>
      <c r="F124" s="148">
        <v>197</v>
      </c>
      <c r="G124" s="148">
        <v>274</v>
      </c>
      <c r="H124" s="148">
        <v>291</v>
      </c>
      <c r="I124" s="148">
        <v>672</v>
      </c>
      <c r="J124" s="149">
        <v>550</v>
      </c>
      <c r="K124" s="117">
        <v>2116</v>
      </c>
    </row>
    <row r="125" spans="2:11" ht="15" customHeight="1">
      <c r="B125" s="473"/>
      <c r="C125" s="476"/>
      <c r="D125" s="150" t="s">
        <v>1374</v>
      </c>
      <c r="E125" s="151">
        <v>22.8769</v>
      </c>
      <c r="F125" s="152">
        <v>26.6216</v>
      </c>
      <c r="G125" s="152">
        <v>32.5803</v>
      </c>
      <c r="H125" s="152">
        <v>39.6458</v>
      </c>
      <c r="I125" s="152">
        <v>52.6233</v>
      </c>
      <c r="J125" s="153">
        <v>52.5813</v>
      </c>
      <c r="K125" s="154">
        <v>40.58</v>
      </c>
    </row>
    <row r="126" ht="15" customHeight="1">
      <c r="B126" s="123"/>
    </row>
    <row r="127" ht="15" customHeight="1">
      <c r="B127" s="123"/>
    </row>
    <row r="128" spans="2:11" ht="15" customHeight="1">
      <c r="B128" s="482" t="s">
        <v>1088</v>
      </c>
      <c r="C128" s="407" t="s">
        <v>737</v>
      </c>
      <c r="D128" s="407" t="s">
        <v>1115</v>
      </c>
      <c r="E128" s="480" t="s">
        <v>1089</v>
      </c>
      <c r="F128" s="464" t="s">
        <v>1090</v>
      </c>
      <c r="G128" s="464" t="s">
        <v>1091</v>
      </c>
      <c r="H128" s="464" t="s">
        <v>1092</v>
      </c>
      <c r="I128" s="464" t="s">
        <v>503</v>
      </c>
      <c r="J128" s="477" t="s">
        <v>670</v>
      </c>
      <c r="K128" s="407" t="s">
        <v>42</v>
      </c>
    </row>
    <row r="129" spans="2:11" ht="15" customHeight="1">
      <c r="B129" s="483"/>
      <c r="C129" s="408"/>
      <c r="D129" s="479"/>
      <c r="E129" s="481"/>
      <c r="F129" s="465"/>
      <c r="G129" s="465"/>
      <c r="H129" s="465"/>
      <c r="I129" s="465"/>
      <c r="J129" s="478"/>
      <c r="K129" s="408"/>
    </row>
    <row r="130" spans="2:11" ht="15" customHeight="1">
      <c r="B130" s="471">
        <v>40</v>
      </c>
      <c r="C130" s="484" t="s">
        <v>1603</v>
      </c>
      <c r="D130" s="111" t="s">
        <v>671</v>
      </c>
      <c r="E130" s="145">
        <v>448</v>
      </c>
      <c r="F130" s="146">
        <v>878</v>
      </c>
      <c r="G130" s="146">
        <v>990</v>
      </c>
      <c r="H130" s="146">
        <v>556</v>
      </c>
      <c r="I130" s="146">
        <v>795</v>
      </c>
      <c r="J130" s="144">
        <v>973</v>
      </c>
      <c r="K130" s="116">
        <v>4640</v>
      </c>
    </row>
    <row r="131" spans="2:11" ht="15" customHeight="1">
      <c r="B131" s="472"/>
      <c r="C131" s="485"/>
      <c r="D131" s="84" t="s">
        <v>872</v>
      </c>
      <c r="E131" s="147">
        <v>101</v>
      </c>
      <c r="F131" s="148">
        <v>291</v>
      </c>
      <c r="G131" s="148">
        <v>326</v>
      </c>
      <c r="H131" s="148">
        <v>249</v>
      </c>
      <c r="I131" s="148">
        <v>439</v>
      </c>
      <c r="J131" s="149">
        <v>520</v>
      </c>
      <c r="K131" s="117">
        <v>1926</v>
      </c>
    </row>
    <row r="132" spans="2:11" ht="15" customHeight="1">
      <c r="B132" s="473"/>
      <c r="C132" s="486"/>
      <c r="D132" s="150" t="s">
        <v>1374</v>
      </c>
      <c r="E132" s="151">
        <v>22.5446</v>
      </c>
      <c r="F132" s="152">
        <v>33.1435</v>
      </c>
      <c r="G132" s="152">
        <v>32.9293</v>
      </c>
      <c r="H132" s="152">
        <v>44.7842</v>
      </c>
      <c r="I132" s="152">
        <v>55.2201</v>
      </c>
      <c r="J132" s="153">
        <v>53.443</v>
      </c>
      <c r="K132" s="154">
        <v>41.51</v>
      </c>
    </row>
    <row r="133" spans="2:11" ht="15" customHeight="1">
      <c r="B133" s="471">
        <v>41</v>
      </c>
      <c r="C133" s="474" t="s">
        <v>1604</v>
      </c>
      <c r="D133" s="111" t="s">
        <v>671</v>
      </c>
      <c r="E133" s="145">
        <v>331</v>
      </c>
      <c r="F133" s="146">
        <v>405</v>
      </c>
      <c r="G133" s="146">
        <v>611</v>
      </c>
      <c r="H133" s="146">
        <v>466</v>
      </c>
      <c r="I133" s="146">
        <v>693</v>
      </c>
      <c r="J133" s="144">
        <v>1189</v>
      </c>
      <c r="K133" s="116">
        <v>3695</v>
      </c>
    </row>
    <row r="134" spans="2:11" ht="15" customHeight="1">
      <c r="B134" s="472"/>
      <c r="C134" s="475"/>
      <c r="D134" s="84" t="s">
        <v>872</v>
      </c>
      <c r="E134" s="147">
        <v>84</v>
      </c>
      <c r="F134" s="148">
        <v>125</v>
      </c>
      <c r="G134" s="148">
        <v>206</v>
      </c>
      <c r="H134" s="148">
        <v>209</v>
      </c>
      <c r="I134" s="148">
        <v>372</v>
      </c>
      <c r="J134" s="149">
        <v>617</v>
      </c>
      <c r="K134" s="117">
        <v>1613</v>
      </c>
    </row>
    <row r="135" spans="2:11" ht="15" customHeight="1">
      <c r="B135" s="473"/>
      <c r="C135" s="476"/>
      <c r="D135" s="150" t="s">
        <v>1374</v>
      </c>
      <c r="E135" s="151">
        <v>25.3776</v>
      </c>
      <c r="F135" s="152">
        <v>30.8642</v>
      </c>
      <c r="G135" s="152">
        <v>33.7152</v>
      </c>
      <c r="H135" s="152">
        <v>44.8498</v>
      </c>
      <c r="I135" s="152">
        <v>53.6797</v>
      </c>
      <c r="J135" s="153">
        <v>51.8923</v>
      </c>
      <c r="K135" s="154">
        <v>43.65</v>
      </c>
    </row>
    <row r="136" spans="2:11" ht="15" customHeight="1">
      <c r="B136" s="471">
        <v>42</v>
      </c>
      <c r="C136" s="474" t="s">
        <v>1605</v>
      </c>
      <c r="D136" s="111" t="s">
        <v>671</v>
      </c>
      <c r="E136" s="145">
        <v>884</v>
      </c>
      <c r="F136" s="146">
        <v>1056</v>
      </c>
      <c r="G136" s="146">
        <v>1284</v>
      </c>
      <c r="H136" s="146">
        <v>807</v>
      </c>
      <c r="I136" s="146">
        <v>753</v>
      </c>
      <c r="J136" s="144">
        <v>1008</v>
      </c>
      <c r="K136" s="116">
        <v>5792</v>
      </c>
    </row>
    <row r="137" spans="2:11" ht="15" customHeight="1">
      <c r="B137" s="472"/>
      <c r="C137" s="475"/>
      <c r="D137" s="84" t="s">
        <v>872</v>
      </c>
      <c r="E137" s="147">
        <v>224</v>
      </c>
      <c r="F137" s="148">
        <v>284</v>
      </c>
      <c r="G137" s="148">
        <v>418</v>
      </c>
      <c r="H137" s="148">
        <v>320</v>
      </c>
      <c r="I137" s="148">
        <v>361</v>
      </c>
      <c r="J137" s="149">
        <v>493</v>
      </c>
      <c r="K137" s="117">
        <v>2100</v>
      </c>
    </row>
    <row r="138" spans="2:11" ht="15" customHeight="1">
      <c r="B138" s="473"/>
      <c r="C138" s="476"/>
      <c r="D138" s="150" t="s">
        <v>1374</v>
      </c>
      <c r="E138" s="151">
        <v>25.3394</v>
      </c>
      <c r="F138" s="152">
        <v>26.8939</v>
      </c>
      <c r="G138" s="152">
        <v>32.5545</v>
      </c>
      <c r="H138" s="152">
        <v>39.653</v>
      </c>
      <c r="I138" s="152">
        <v>47.9416</v>
      </c>
      <c r="J138" s="153">
        <v>48.9087</v>
      </c>
      <c r="K138" s="154">
        <v>36.26</v>
      </c>
    </row>
    <row r="139" spans="2:11" ht="15" customHeight="1">
      <c r="B139" s="471">
        <v>43</v>
      </c>
      <c r="C139" s="474" t="s">
        <v>1955</v>
      </c>
      <c r="D139" s="111" t="s">
        <v>671</v>
      </c>
      <c r="E139" s="145">
        <v>886</v>
      </c>
      <c r="F139" s="146">
        <v>974</v>
      </c>
      <c r="G139" s="146">
        <v>1407</v>
      </c>
      <c r="H139" s="146">
        <v>977</v>
      </c>
      <c r="I139" s="146">
        <v>1024</v>
      </c>
      <c r="J139" s="144">
        <v>1249</v>
      </c>
      <c r="K139" s="116">
        <v>6517</v>
      </c>
    </row>
    <row r="140" spans="2:11" ht="15" customHeight="1">
      <c r="B140" s="472"/>
      <c r="C140" s="475"/>
      <c r="D140" s="84" t="s">
        <v>872</v>
      </c>
      <c r="E140" s="147">
        <v>195</v>
      </c>
      <c r="F140" s="148">
        <v>273</v>
      </c>
      <c r="G140" s="148">
        <v>542</v>
      </c>
      <c r="H140" s="148">
        <v>430</v>
      </c>
      <c r="I140" s="148">
        <v>519</v>
      </c>
      <c r="J140" s="149">
        <v>634</v>
      </c>
      <c r="K140" s="117">
        <v>2593</v>
      </c>
    </row>
    <row r="141" spans="2:11" ht="15" customHeight="1">
      <c r="B141" s="473"/>
      <c r="C141" s="476"/>
      <c r="D141" s="150" t="s">
        <v>1374</v>
      </c>
      <c r="E141" s="151">
        <v>22.009</v>
      </c>
      <c r="F141" s="152">
        <v>28.0287</v>
      </c>
      <c r="G141" s="152">
        <v>38.5217</v>
      </c>
      <c r="H141" s="152">
        <v>44.0123</v>
      </c>
      <c r="I141" s="152">
        <v>50.6836</v>
      </c>
      <c r="J141" s="153">
        <v>50.7606</v>
      </c>
      <c r="K141" s="154">
        <v>39.79</v>
      </c>
    </row>
    <row r="142" spans="2:11" ht="15" customHeight="1">
      <c r="B142" s="471">
        <v>44</v>
      </c>
      <c r="C142" s="474" t="s">
        <v>1607</v>
      </c>
      <c r="D142" s="111" t="s">
        <v>671</v>
      </c>
      <c r="E142" s="145">
        <v>501</v>
      </c>
      <c r="F142" s="146">
        <v>562</v>
      </c>
      <c r="G142" s="146">
        <v>727</v>
      </c>
      <c r="H142" s="146">
        <v>514</v>
      </c>
      <c r="I142" s="146">
        <v>690</v>
      </c>
      <c r="J142" s="144">
        <v>791</v>
      </c>
      <c r="K142" s="116">
        <v>3785</v>
      </c>
    </row>
    <row r="143" spans="2:11" ht="15" customHeight="1">
      <c r="B143" s="472"/>
      <c r="C143" s="475"/>
      <c r="D143" s="84" t="s">
        <v>872</v>
      </c>
      <c r="E143" s="147">
        <v>133</v>
      </c>
      <c r="F143" s="148">
        <v>189</v>
      </c>
      <c r="G143" s="148">
        <v>346</v>
      </c>
      <c r="H143" s="148">
        <v>265</v>
      </c>
      <c r="I143" s="148">
        <v>413</v>
      </c>
      <c r="J143" s="149">
        <v>451</v>
      </c>
      <c r="K143" s="117">
        <v>1797</v>
      </c>
    </row>
    <row r="144" spans="2:11" ht="15" customHeight="1">
      <c r="B144" s="473"/>
      <c r="C144" s="476"/>
      <c r="D144" s="150" t="s">
        <v>1374</v>
      </c>
      <c r="E144" s="151">
        <v>26.5469</v>
      </c>
      <c r="F144" s="152">
        <v>33.6299</v>
      </c>
      <c r="G144" s="152">
        <v>47.5928</v>
      </c>
      <c r="H144" s="152">
        <v>51.5564</v>
      </c>
      <c r="I144" s="152">
        <v>59.8551</v>
      </c>
      <c r="J144" s="153">
        <v>57.0164</v>
      </c>
      <c r="K144" s="154">
        <v>47.48</v>
      </c>
    </row>
    <row r="145" spans="2:11" ht="15" customHeight="1">
      <c r="B145" s="471">
        <v>45</v>
      </c>
      <c r="C145" s="474" t="s">
        <v>1892</v>
      </c>
      <c r="D145" s="111" t="s">
        <v>671</v>
      </c>
      <c r="E145" s="145">
        <v>726</v>
      </c>
      <c r="F145" s="146">
        <v>910</v>
      </c>
      <c r="G145" s="146">
        <v>1163</v>
      </c>
      <c r="H145" s="146">
        <v>780</v>
      </c>
      <c r="I145" s="146">
        <v>949</v>
      </c>
      <c r="J145" s="144">
        <v>1361</v>
      </c>
      <c r="K145" s="116">
        <v>5889</v>
      </c>
    </row>
    <row r="146" spans="2:11" ht="15" customHeight="1">
      <c r="B146" s="472"/>
      <c r="C146" s="475"/>
      <c r="D146" s="84" t="s">
        <v>872</v>
      </c>
      <c r="E146" s="147">
        <v>168</v>
      </c>
      <c r="F146" s="148">
        <v>281</v>
      </c>
      <c r="G146" s="148">
        <v>426</v>
      </c>
      <c r="H146" s="148">
        <v>351</v>
      </c>
      <c r="I146" s="148">
        <v>528</v>
      </c>
      <c r="J146" s="149">
        <v>790</v>
      </c>
      <c r="K146" s="117">
        <v>2544</v>
      </c>
    </row>
    <row r="147" spans="2:11" ht="15" customHeight="1">
      <c r="B147" s="473"/>
      <c r="C147" s="476"/>
      <c r="D147" s="150" t="s">
        <v>1374</v>
      </c>
      <c r="E147" s="151">
        <v>23.1405</v>
      </c>
      <c r="F147" s="152">
        <v>30.8791</v>
      </c>
      <c r="G147" s="152">
        <v>36.6294</v>
      </c>
      <c r="H147" s="152">
        <v>45</v>
      </c>
      <c r="I147" s="152">
        <v>55.6375</v>
      </c>
      <c r="J147" s="153">
        <v>58.0456</v>
      </c>
      <c r="K147" s="154">
        <v>43.2</v>
      </c>
    </row>
    <row r="148" spans="2:11" ht="15" customHeight="1">
      <c r="B148" s="471">
        <v>46</v>
      </c>
      <c r="C148" s="474" t="s">
        <v>1570</v>
      </c>
      <c r="D148" s="111" t="s">
        <v>671</v>
      </c>
      <c r="E148" s="145">
        <v>726</v>
      </c>
      <c r="F148" s="146">
        <v>968</v>
      </c>
      <c r="G148" s="146">
        <v>1126</v>
      </c>
      <c r="H148" s="146">
        <v>755</v>
      </c>
      <c r="I148" s="146">
        <v>946</v>
      </c>
      <c r="J148" s="144">
        <v>1086</v>
      </c>
      <c r="K148" s="116">
        <v>5607</v>
      </c>
    </row>
    <row r="149" spans="2:11" ht="15" customHeight="1">
      <c r="B149" s="472"/>
      <c r="C149" s="475"/>
      <c r="D149" s="84" t="s">
        <v>872</v>
      </c>
      <c r="E149" s="147">
        <v>164</v>
      </c>
      <c r="F149" s="148">
        <v>263</v>
      </c>
      <c r="G149" s="148">
        <v>329</v>
      </c>
      <c r="H149" s="148">
        <v>311</v>
      </c>
      <c r="I149" s="148">
        <v>433</v>
      </c>
      <c r="J149" s="149">
        <v>544</v>
      </c>
      <c r="K149" s="117">
        <v>2044</v>
      </c>
    </row>
    <row r="150" spans="2:11" ht="15" customHeight="1">
      <c r="B150" s="473"/>
      <c r="C150" s="476"/>
      <c r="D150" s="150" t="s">
        <v>1374</v>
      </c>
      <c r="E150" s="151">
        <v>22.5895</v>
      </c>
      <c r="F150" s="152">
        <v>27.1694</v>
      </c>
      <c r="G150" s="152">
        <v>29.2185</v>
      </c>
      <c r="H150" s="152">
        <v>41.1921</v>
      </c>
      <c r="I150" s="152">
        <v>45.7717</v>
      </c>
      <c r="J150" s="153">
        <v>50.0921</v>
      </c>
      <c r="K150" s="154">
        <v>36.45</v>
      </c>
    </row>
    <row r="151" spans="2:11" ht="15" customHeight="1">
      <c r="B151" s="471">
        <v>47</v>
      </c>
      <c r="C151" s="474" t="s">
        <v>1609</v>
      </c>
      <c r="D151" s="111" t="s">
        <v>671</v>
      </c>
      <c r="E151" s="145">
        <v>671</v>
      </c>
      <c r="F151" s="146">
        <v>901</v>
      </c>
      <c r="G151" s="146">
        <v>1215</v>
      </c>
      <c r="H151" s="146">
        <v>613</v>
      </c>
      <c r="I151" s="146">
        <v>501</v>
      </c>
      <c r="J151" s="144">
        <v>451</v>
      </c>
      <c r="K151" s="116">
        <v>4352</v>
      </c>
    </row>
    <row r="152" spans="2:11" ht="15" customHeight="1">
      <c r="B152" s="472"/>
      <c r="C152" s="475"/>
      <c r="D152" s="84" t="s">
        <v>872</v>
      </c>
      <c r="E152" s="147">
        <v>118</v>
      </c>
      <c r="F152" s="148">
        <v>201</v>
      </c>
      <c r="G152" s="148">
        <v>342</v>
      </c>
      <c r="H152" s="148">
        <v>219</v>
      </c>
      <c r="I152" s="148">
        <v>220</v>
      </c>
      <c r="J152" s="149">
        <v>231</v>
      </c>
      <c r="K152" s="117">
        <v>1331</v>
      </c>
    </row>
    <row r="153" spans="2:11" ht="15" customHeight="1">
      <c r="B153" s="473"/>
      <c r="C153" s="476"/>
      <c r="D153" s="150" t="s">
        <v>1374</v>
      </c>
      <c r="E153" s="151">
        <v>17.5857</v>
      </c>
      <c r="F153" s="152">
        <v>22.3085</v>
      </c>
      <c r="G153" s="152">
        <v>28.1481</v>
      </c>
      <c r="H153" s="152">
        <v>35.7259</v>
      </c>
      <c r="I153" s="152">
        <v>43.9122</v>
      </c>
      <c r="J153" s="153">
        <v>51.2195</v>
      </c>
      <c r="K153" s="154">
        <v>30.58</v>
      </c>
    </row>
    <row r="154" spans="2:11" ht="15" customHeight="1">
      <c r="B154" s="471">
        <v>48</v>
      </c>
      <c r="C154" s="474" t="s">
        <v>1610</v>
      </c>
      <c r="D154" s="111" t="s">
        <v>671</v>
      </c>
      <c r="E154" s="145">
        <v>523</v>
      </c>
      <c r="F154" s="146">
        <v>746</v>
      </c>
      <c r="G154" s="146">
        <v>860</v>
      </c>
      <c r="H154" s="146">
        <v>698</v>
      </c>
      <c r="I154" s="146">
        <v>868</v>
      </c>
      <c r="J154" s="144">
        <v>1235</v>
      </c>
      <c r="K154" s="116">
        <v>4930</v>
      </c>
    </row>
    <row r="155" spans="2:11" ht="15" customHeight="1">
      <c r="B155" s="472"/>
      <c r="C155" s="475"/>
      <c r="D155" s="84" t="s">
        <v>872</v>
      </c>
      <c r="E155" s="147">
        <v>110</v>
      </c>
      <c r="F155" s="148">
        <v>211</v>
      </c>
      <c r="G155" s="148">
        <v>281</v>
      </c>
      <c r="H155" s="148">
        <v>290</v>
      </c>
      <c r="I155" s="148">
        <v>433</v>
      </c>
      <c r="J155" s="149">
        <v>665</v>
      </c>
      <c r="K155" s="117">
        <v>1990</v>
      </c>
    </row>
    <row r="156" spans="2:11" ht="15" customHeight="1">
      <c r="B156" s="473"/>
      <c r="C156" s="476"/>
      <c r="D156" s="150" t="s">
        <v>1374</v>
      </c>
      <c r="E156" s="151">
        <v>21.0325</v>
      </c>
      <c r="F156" s="152">
        <v>28.2842</v>
      </c>
      <c r="G156" s="152">
        <v>32.6744</v>
      </c>
      <c r="H156" s="152">
        <v>41.5473</v>
      </c>
      <c r="I156" s="152">
        <v>49.8848</v>
      </c>
      <c r="J156" s="153">
        <v>53.8462</v>
      </c>
      <c r="K156" s="154">
        <v>40.37</v>
      </c>
    </row>
    <row r="157" spans="2:11" ht="15" customHeight="1">
      <c r="B157" s="471">
        <v>49</v>
      </c>
      <c r="C157" s="474" t="s">
        <v>138</v>
      </c>
      <c r="D157" s="111" t="s">
        <v>671</v>
      </c>
      <c r="E157" s="145">
        <v>536</v>
      </c>
      <c r="F157" s="146">
        <v>673</v>
      </c>
      <c r="G157" s="146">
        <v>787</v>
      </c>
      <c r="H157" s="146">
        <v>581</v>
      </c>
      <c r="I157" s="146">
        <v>752</v>
      </c>
      <c r="J157" s="144">
        <v>1316</v>
      </c>
      <c r="K157" s="116">
        <v>4645</v>
      </c>
    </row>
    <row r="158" spans="2:11" ht="15" customHeight="1">
      <c r="B158" s="472"/>
      <c r="C158" s="475"/>
      <c r="D158" s="84" t="s">
        <v>872</v>
      </c>
      <c r="E158" s="147">
        <v>114</v>
      </c>
      <c r="F158" s="148">
        <v>177</v>
      </c>
      <c r="G158" s="148">
        <v>245</v>
      </c>
      <c r="H158" s="148">
        <v>257</v>
      </c>
      <c r="I158" s="148">
        <v>374</v>
      </c>
      <c r="J158" s="149">
        <v>698</v>
      </c>
      <c r="K158" s="117">
        <v>1865</v>
      </c>
    </row>
    <row r="159" spans="2:11" ht="15" customHeight="1">
      <c r="B159" s="473"/>
      <c r="C159" s="476"/>
      <c r="D159" s="150" t="s">
        <v>1374</v>
      </c>
      <c r="E159" s="151">
        <v>21.2687</v>
      </c>
      <c r="F159" s="152">
        <v>26.3001</v>
      </c>
      <c r="G159" s="152">
        <v>31.1309</v>
      </c>
      <c r="H159" s="152">
        <v>44.2341</v>
      </c>
      <c r="I159" s="152">
        <v>49.734</v>
      </c>
      <c r="J159" s="153">
        <v>53.0395</v>
      </c>
      <c r="K159" s="154">
        <v>40.15</v>
      </c>
    </row>
    <row r="160" spans="2:11" ht="15" customHeight="1">
      <c r="B160" s="471">
        <v>50</v>
      </c>
      <c r="C160" s="474" t="s">
        <v>139</v>
      </c>
      <c r="D160" s="111" t="s">
        <v>671</v>
      </c>
      <c r="E160" s="145">
        <v>623</v>
      </c>
      <c r="F160" s="146">
        <v>917</v>
      </c>
      <c r="G160" s="146">
        <v>1346</v>
      </c>
      <c r="H160" s="146">
        <v>755</v>
      </c>
      <c r="I160" s="146">
        <v>942</v>
      </c>
      <c r="J160" s="144">
        <v>1118</v>
      </c>
      <c r="K160" s="116">
        <v>5701</v>
      </c>
    </row>
    <row r="161" spans="2:11" ht="15" customHeight="1">
      <c r="B161" s="472"/>
      <c r="C161" s="475"/>
      <c r="D161" s="84" t="s">
        <v>872</v>
      </c>
      <c r="E161" s="147">
        <v>124</v>
      </c>
      <c r="F161" s="148">
        <v>188</v>
      </c>
      <c r="G161" s="148">
        <v>358</v>
      </c>
      <c r="H161" s="148">
        <v>305</v>
      </c>
      <c r="I161" s="148">
        <v>434</v>
      </c>
      <c r="J161" s="149">
        <v>588</v>
      </c>
      <c r="K161" s="117">
        <v>1997</v>
      </c>
    </row>
    <row r="162" spans="2:11" ht="15" customHeight="1">
      <c r="B162" s="473"/>
      <c r="C162" s="476"/>
      <c r="D162" s="150" t="s">
        <v>1374</v>
      </c>
      <c r="E162" s="151">
        <v>19.9037</v>
      </c>
      <c r="F162" s="152">
        <v>20.5016</v>
      </c>
      <c r="G162" s="152">
        <v>26.5973</v>
      </c>
      <c r="H162" s="152">
        <v>40.3974</v>
      </c>
      <c r="I162" s="152">
        <v>46.0722</v>
      </c>
      <c r="J162" s="153">
        <v>52.5939</v>
      </c>
      <c r="K162" s="154">
        <v>35.03</v>
      </c>
    </row>
    <row r="163" spans="2:11" ht="15" customHeight="1">
      <c r="B163" s="471">
        <v>51</v>
      </c>
      <c r="C163" s="474" t="s">
        <v>939</v>
      </c>
      <c r="D163" s="111" t="s">
        <v>671</v>
      </c>
      <c r="E163" s="145">
        <v>651</v>
      </c>
      <c r="F163" s="146">
        <v>862</v>
      </c>
      <c r="G163" s="146">
        <v>962</v>
      </c>
      <c r="H163" s="146">
        <v>757</v>
      </c>
      <c r="I163" s="146">
        <v>828</v>
      </c>
      <c r="J163" s="144">
        <v>1255</v>
      </c>
      <c r="K163" s="116">
        <v>5315</v>
      </c>
    </row>
    <row r="164" spans="2:11" ht="15" customHeight="1">
      <c r="B164" s="472"/>
      <c r="C164" s="475"/>
      <c r="D164" s="84" t="s">
        <v>872</v>
      </c>
      <c r="E164" s="147">
        <v>123</v>
      </c>
      <c r="F164" s="148">
        <v>235</v>
      </c>
      <c r="G164" s="148">
        <v>295</v>
      </c>
      <c r="H164" s="148">
        <v>303</v>
      </c>
      <c r="I164" s="148">
        <v>437</v>
      </c>
      <c r="J164" s="149">
        <v>645</v>
      </c>
      <c r="K164" s="117">
        <v>2038</v>
      </c>
    </row>
    <row r="165" spans="2:11" ht="15" customHeight="1">
      <c r="B165" s="473"/>
      <c r="C165" s="476"/>
      <c r="D165" s="150" t="s">
        <v>1374</v>
      </c>
      <c r="E165" s="151">
        <v>18.894</v>
      </c>
      <c r="F165" s="152">
        <v>27.2622</v>
      </c>
      <c r="G165" s="152">
        <v>30.6653</v>
      </c>
      <c r="H165" s="152">
        <v>40.0264</v>
      </c>
      <c r="I165" s="152">
        <v>52.7778</v>
      </c>
      <c r="J165" s="153">
        <v>51.3944</v>
      </c>
      <c r="K165" s="154">
        <v>38.34</v>
      </c>
    </row>
    <row r="166" spans="2:11" ht="15" customHeight="1">
      <c r="B166" s="471">
        <v>52</v>
      </c>
      <c r="C166" s="474" t="s">
        <v>141</v>
      </c>
      <c r="D166" s="111" t="s">
        <v>671</v>
      </c>
      <c r="E166" s="145">
        <v>460</v>
      </c>
      <c r="F166" s="146">
        <v>637</v>
      </c>
      <c r="G166" s="146">
        <v>715</v>
      </c>
      <c r="H166" s="146">
        <v>552</v>
      </c>
      <c r="I166" s="146">
        <v>610</v>
      </c>
      <c r="J166" s="144">
        <v>863</v>
      </c>
      <c r="K166" s="116">
        <v>3837</v>
      </c>
    </row>
    <row r="167" spans="2:11" ht="15" customHeight="1">
      <c r="B167" s="472"/>
      <c r="C167" s="475"/>
      <c r="D167" s="84" t="s">
        <v>872</v>
      </c>
      <c r="E167" s="147">
        <v>96</v>
      </c>
      <c r="F167" s="148">
        <v>147</v>
      </c>
      <c r="G167" s="148">
        <v>236</v>
      </c>
      <c r="H167" s="148">
        <v>231</v>
      </c>
      <c r="I167" s="148">
        <v>323</v>
      </c>
      <c r="J167" s="149">
        <v>466</v>
      </c>
      <c r="K167" s="117">
        <v>1499</v>
      </c>
    </row>
    <row r="168" spans="2:11" ht="15" customHeight="1">
      <c r="B168" s="473"/>
      <c r="C168" s="476"/>
      <c r="D168" s="150" t="s">
        <v>1374</v>
      </c>
      <c r="E168" s="151">
        <v>20.8696</v>
      </c>
      <c r="F168" s="152">
        <v>23.0769</v>
      </c>
      <c r="G168" s="152">
        <v>33.007</v>
      </c>
      <c r="H168" s="152">
        <v>41.8478</v>
      </c>
      <c r="I168" s="152">
        <v>52.9508</v>
      </c>
      <c r="J168" s="153">
        <v>53.9977</v>
      </c>
      <c r="K168" s="154">
        <v>39.07</v>
      </c>
    </row>
    <row r="169" spans="2:11" ht="15" customHeight="1">
      <c r="B169" s="471">
        <v>53</v>
      </c>
      <c r="C169" s="474" t="s">
        <v>1956</v>
      </c>
      <c r="D169" s="111" t="s">
        <v>671</v>
      </c>
      <c r="E169" s="145">
        <v>895</v>
      </c>
      <c r="F169" s="146">
        <v>962</v>
      </c>
      <c r="G169" s="146">
        <v>1495</v>
      </c>
      <c r="H169" s="146">
        <v>1039</v>
      </c>
      <c r="I169" s="146">
        <v>790</v>
      </c>
      <c r="J169" s="144">
        <v>798</v>
      </c>
      <c r="K169" s="116">
        <v>5979</v>
      </c>
    </row>
    <row r="170" spans="2:11" ht="15" customHeight="1">
      <c r="B170" s="472"/>
      <c r="C170" s="475"/>
      <c r="D170" s="84" t="s">
        <v>872</v>
      </c>
      <c r="E170" s="147">
        <v>166</v>
      </c>
      <c r="F170" s="148">
        <v>267</v>
      </c>
      <c r="G170" s="148">
        <v>495</v>
      </c>
      <c r="H170" s="148">
        <v>390</v>
      </c>
      <c r="I170" s="148">
        <v>392</v>
      </c>
      <c r="J170" s="149">
        <v>379</v>
      </c>
      <c r="K170" s="117">
        <v>2089</v>
      </c>
    </row>
    <row r="171" spans="2:11" ht="15" customHeight="1">
      <c r="B171" s="473"/>
      <c r="C171" s="476"/>
      <c r="D171" s="150" t="s">
        <v>1374</v>
      </c>
      <c r="E171" s="151">
        <v>18.5475</v>
      </c>
      <c r="F171" s="152">
        <v>27.7547</v>
      </c>
      <c r="G171" s="152">
        <v>33.1104</v>
      </c>
      <c r="H171" s="152">
        <v>37.5361</v>
      </c>
      <c r="I171" s="152">
        <v>49.6203</v>
      </c>
      <c r="J171" s="153">
        <v>47.4937</v>
      </c>
      <c r="K171" s="154">
        <v>34.94</v>
      </c>
    </row>
    <row r="172" spans="2:11" ht="15" customHeight="1">
      <c r="B172" s="471">
        <v>54</v>
      </c>
      <c r="C172" s="474" t="s">
        <v>143</v>
      </c>
      <c r="D172" s="111" t="s">
        <v>671</v>
      </c>
      <c r="E172" s="145">
        <v>769</v>
      </c>
      <c r="F172" s="146">
        <v>950</v>
      </c>
      <c r="G172" s="146">
        <v>1113</v>
      </c>
      <c r="H172" s="146">
        <v>868</v>
      </c>
      <c r="I172" s="146">
        <v>772</v>
      </c>
      <c r="J172" s="144">
        <v>1112</v>
      </c>
      <c r="K172" s="116">
        <v>5584</v>
      </c>
    </row>
    <row r="173" spans="2:11" ht="15" customHeight="1">
      <c r="B173" s="472"/>
      <c r="C173" s="475"/>
      <c r="D173" s="84" t="s">
        <v>872</v>
      </c>
      <c r="E173" s="147">
        <v>167</v>
      </c>
      <c r="F173" s="148">
        <v>254</v>
      </c>
      <c r="G173" s="148">
        <v>401</v>
      </c>
      <c r="H173" s="148">
        <v>395</v>
      </c>
      <c r="I173" s="148">
        <v>393</v>
      </c>
      <c r="J173" s="149">
        <v>597</v>
      </c>
      <c r="K173" s="117">
        <v>2207</v>
      </c>
    </row>
    <row r="174" spans="2:11" ht="15" customHeight="1">
      <c r="B174" s="473"/>
      <c r="C174" s="476"/>
      <c r="D174" s="150" t="s">
        <v>1374</v>
      </c>
      <c r="E174" s="151">
        <v>21.7165</v>
      </c>
      <c r="F174" s="152">
        <v>26.7368</v>
      </c>
      <c r="G174" s="152">
        <v>36.0288</v>
      </c>
      <c r="H174" s="152">
        <v>45.5069</v>
      </c>
      <c r="I174" s="152">
        <v>50.9067</v>
      </c>
      <c r="J174" s="153">
        <v>53.6871</v>
      </c>
      <c r="K174" s="154">
        <v>39.52</v>
      </c>
    </row>
    <row r="175" spans="2:11" ht="15" customHeight="1">
      <c r="B175" s="471">
        <v>55</v>
      </c>
      <c r="C175" s="474" t="s">
        <v>144</v>
      </c>
      <c r="D175" s="111" t="s">
        <v>671</v>
      </c>
      <c r="E175" s="145">
        <v>895</v>
      </c>
      <c r="F175" s="146">
        <v>1285</v>
      </c>
      <c r="G175" s="146">
        <v>1441</v>
      </c>
      <c r="H175" s="146">
        <v>815</v>
      </c>
      <c r="I175" s="146">
        <v>869</v>
      </c>
      <c r="J175" s="144">
        <v>1226</v>
      </c>
      <c r="K175" s="116">
        <v>6531</v>
      </c>
    </row>
    <row r="176" spans="2:11" ht="15" customHeight="1">
      <c r="B176" s="472"/>
      <c r="C176" s="475"/>
      <c r="D176" s="84" t="s">
        <v>872</v>
      </c>
      <c r="E176" s="147">
        <v>181</v>
      </c>
      <c r="F176" s="148">
        <v>383</v>
      </c>
      <c r="G176" s="148">
        <v>499</v>
      </c>
      <c r="H176" s="148">
        <v>322</v>
      </c>
      <c r="I176" s="148">
        <v>448</v>
      </c>
      <c r="J176" s="149">
        <v>631</v>
      </c>
      <c r="K176" s="117">
        <v>2464</v>
      </c>
    </row>
    <row r="177" spans="2:11" ht="15" customHeight="1">
      <c r="B177" s="473"/>
      <c r="C177" s="476"/>
      <c r="D177" s="150" t="s">
        <v>1374</v>
      </c>
      <c r="E177" s="151">
        <v>20.2235</v>
      </c>
      <c r="F177" s="152">
        <v>29.8054</v>
      </c>
      <c r="G177" s="152">
        <v>34.6287</v>
      </c>
      <c r="H177" s="152">
        <v>39.5092</v>
      </c>
      <c r="I177" s="152">
        <v>51.5535</v>
      </c>
      <c r="J177" s="153">
        <v>51.4682</v>
      </c>
      <c r="K177" s="154">
        <v>37.73</v>
      </c>
    </row>
    <row r="178" spans="2:11" ht="15" customHeight="1">
      <c r="B178" s="471">
        <v>56</v>
      </c>
      <c r="C178" s="474" t="s">
        <v>145</v>
      </c>
      <c r="D178" s="111" t="s">
        <v>671</v>
      </c>
      <c r="E178" s="145">
        <v>258</v>
      </c>
      <c r="F178" s="146">
        <v>433</v>
      </c>
      <c r="G178" s="146">
        <v>505</v>
      </c>
      <c r="H178" s="146">
        <v>327</v>
      </c>
      <c r="I178" s="146">
        <v>459</v>
      </c>
      <c r="J178" s="144">
        <v>542</v>
      </c>
      <c r="K178" s="116">
        <v>2524</v>
      </c>
    </row>
    <row r="179" spans="2:11" ht="15" customHeight="1">
      <c r="B179" s="472"/>
      <c r="C179" s="475"/>
      <c r="D179" s="84" t="s">
        <v>872</v>
      </c>
      <c r="E179" s="147">
        <v>52</v>
      </c>
      <c r="F179" s="148">
        <v>111</v>
      </c>
      <c r="G179" s="148">
        <v>128</v>
      </c>
      <c r="H179" s="148">
        <v>122</v>
      </c>
      <c r="I179" s="148">
        <v>236</v>
      </c>
      <c r="J179" s="149">
        <v>260</v>
      </c>
      <c r="K179" s="117">
        <v>909</v>
      </c>
    </row>
    <row r="180" spans="2:11" ht="15" customHeight="1">
      <c r="B180" s="473"/>
      <c r="C180" s="476"/>
      <c r="D180" s="150" t="s">
        <v>1374</v>
      </c>
      <c r="E180" s="151">
        <v>20.155</v>
      </c>
      <c r="F180" s="152">
        <v>25.6351</v>
      </c>
      <c r="G180" s="152">
        <v>25.3465</v>
      </c>
      <c r="H180" s="152">
        <v>37.3089</v>
      </c>
      <c r="I180" s="152">
        <v>51.4161</v>
      </c>
      <c r="J180" s="153">
        <v>47.9705</v>
      </c>
      <c r="K180" s="154">
        <v>36.01</v>
      </c>
    </row>
    <row r="181" spans="2:11" ht="15" customHeight="1">
      <c r="B181" s="471">
        <v>57</v>
      </c>
      <c r="C181" s="474" t="s">
        <v>146</v>
      </c>
      <c r="D181" s="111" t="s">
        <v>671</v>
      </c>
      <c r="E181" s="145">
        <v>640</v>
      </c>
      <c r="F181" s="146">
        <v>593</v>
      </c>
      <c r="G181" s="146">
        <v>650</v>
      </c>
      <c r="H181" s="146">
        <v>354</v>
      </c>
      <c r="I181" s="146">
        <v>487</v>
      </c>
      <c r="J181" s="144">
        <v>609</v>
      </c>
      <c r="K181" s="116">
        <v>3333</v>
      </c>
    </row>
    <row r="182" spans="2:11" ht="15" customHeight="1">
      <c r="B182" s="472"/>
      <c r="C182" s="475"/>
      <c r="D182" s="84" t="s">
        <v>872</v>
      </c>
      <c r="E182" s="147">
        <v>277</v>
      </c>
      <c r="F182" s="148">
        <v>153</v>
      </c>
      <c r="G182" s="148">
        <v>181</v>
      </c>
      <c r="H182" s="148">
        <v>130</v>
      </c>
      <c r="I182" s="148">
        <v>231</v>
      </c>
      <c r="J182" s="149">
        <v>326</v>
      </c>
      <c r="K182" s="117">
        <v>1298</v>
      </c>
    </row>
    <row r="183" spans="2:11" ht="15" customHeight="1">
      <c r="B183" s="473"/>
      <c r="C183" s="476"/>
      <c r="D183" s="150" t="s">
        <v>1374</v>
      </c>
      <c r="E183" s="151">
        <v>43.2813</v>
      </c>
      <c r="F183" s="152">
        <v>25.801</v>
      </c>
      <c r="G183" s="152">
        <v>27.8462</v>
      </c>
      <c r="H183" s="152">
        <v>36.7232</v>
      </c>
      <c r="I183" s="152">
        <v>47.4333</v>
      </c>
      <c r="J183" s="153">
        <v>53.5304</v>
      </c>
      <c r="K183" s="154">
        <v>38.94</v>
      </c>
    </row>
    <row r="184" spans="2:11" ht="15" customHeight="1">
      <c r="B184" s="471">
        <v>58</v>
      </c>
      <c r="C184" s="474" t="s">
        <v>147</v>
      </c>
      <c r="D184" s="111" t="s">
        <v>671</v>
      </c>
      <c r="E184" s="145">
        <v>102</v>
      </c>
      <c r="F184" s="146">
        <v>124</v>
      </c>
      <c r="G184" s="146">
        <v>175</v>
      </c>
      <c r="H184" s="146">
        <v>124</v>
      </c>
      <c r="I184" s="146">
        <v>176</v>
      </c>
      <c r="J184" s="144">
        <v>233</v>
      </c>
      <c r="K184" s="116">
        <v>934</v>
      </c>
    </row>
    <row r="185" spans="2:11" ht="15" customHeight="1">
      <c r="B185" s="472"/>
      <c r="C185" s="475"/>
      <c r="D185" s="84" t="s">
        <v>872</v>
      </c>
      <c r="E185" s="147">
        <v>27</v>
      </c>
      <c r="F185" s="148">
        <v>44</v>
      </c>
      <c r="G185" s="148">
        <v>78</v>
      </c>
      <c r="H185" s="148">
        <v>65</v>
      </c>
      <c r="I185" s="148">
        <v>143</v>
      </c>
      <c r="J185" s="149">
        <v>140</v>
      </c>
      <c r="K185" s="117">
        <v>497</v>
      </c>
    </row>
    <row r="186" spans="2:11" ht="15" customHeight="1">
      <c r="B186" s="473"/>
      <c r="C186" s="476"/>
      <c r="D186" s="150" t="s">
        <v>1374</v>
      </c>
      <c r="E186" s="151">
        <v>26.4706</v>
      </c>
      <c r="F186" s="152">
        <v>35.4839</v>
      </c>
      <c r="G186" s="152">
        <v>44.5714</v>
      </c>
      <c r="H186" s="152">
        <v>52.4194</v>
      </c>
      <c r="I186" s="152">
        <v>81.25</v>
      </c>
      <c r="J186" s="153">
        <v>60.0858</v>
      </c>
      <c r="K186" s="154">
        <v>53.21</v>
      </c>
    </row>
    <row r="187" spans="2:11" ht="15" customHeight="1">
      <c r="B187" s="471">
        <v>59</v>
      </c>
      <c r="C187" s="474" t="s">
        <v>1459</v>
      </c>
      <c r="D187" s="111" t="s">
        <v>671</v>
      </c>
      <c r="E187" s="145">
        <v>451</v>
      </c>
      <c r="F187" s="146">
        <v>663</v>
      </c>
      <c r="G187" s="146">
        <v>928</v>
      </c>
      <c r="H187" s="146">
        <v>567</v>
      </c>
      <c r="I187" s="146">
        <v>848</v>
      </c>
      <c r="J187" s="144">
        <v>1283</v>
      </c>
      <c r="K187" s="116">
        <v>4740</v>
      </c>
    </row>
    <row r="188" spans="2:11" ht="15" customHeight="1">
      <c r="B188" s="472"/>
      <c r="C188" s="475"/>
      <c r="D188" s="84" t="s">
        <v>872</v>
      </c>
      <c r="E188" s="147">
        <v>111</v>
      </c>
      <c r="F188" s="148">
        <v>182</v>
      </c>
      <c r="G188" s="148">
        <v>319</v>
      </c>
      <c r="H188" s="148">
        <v>264</v>
      </c>
      <c r="I188" s="148">
        <v>496</v>
      </c>
      <c r="J188" s="149">
        <v>745</v>
      </c>
      <c r="K188" s="117">
        <v>2117</v>
      </c>
    </row>
    <row r="189" spans="2:11" ht="15" customHeight="1">
      <c r="B189" s="473"/>
      <c r="C189" s="476"/>
      <c r="D189" s="150" t="s">
        <v>1374</v>
      </c>
      <c r="E189" s="151">
        <v>24.612</v>
      </c>
      <c r="F189" s="152">
        <v>27.451</v>
      </c>
      <c r="G189" s="152">
        <v>34.375</v>
      </c>
      <c r="H189" s="152">
        <v>46.5608</v>
      </c>
      <c r="I189" s="152">
        <v>58.4906</v>
      </c>
      <c r="J189" s="153">
        <v>58.067</v>
      </c>
      <c r="K189" s="154">
        <v>44.66</v>
      </c>
    </row>
    <row r="190" ht="15" customHeight="1">
      <c r="B190" s="123"/>
    </row>
    <row r="191" ht="15" customHeight="1">
      <c r="B191" s="123"/>
    </row>
    <row r="192" spans="2:11" ht="15" customHeight="1">
      <c r="B192" s="482" t="s">
        <v>1088</v>
      </c>
      <c r="C192" s="407" t="s">
        <v>737</v>
      </c>
      <c r="D192" s="407" t="s">
        <v>1115</v>
      </c>
      <c r="E192" s="480" t="s">
        <v>1089</v>
      </c>
      <c r="F192" s="464" t="s">
        <v>1090</v>
      </c>
      <c r="G192" s="464" t="s">
        <v>1091</v>
      </c>
      <c r="H192" s="464" t="s">
        <v>1092</v>
      </c>
      <c r="I192" s="464" t="s">
        <v>503</v>
      </c>
      <c r="J192" s="477" t="s">
        <v>670</v>
      </c>
      <c r="K192" s="407" t="s">
        <v>42</v>
      </c>
    </row>
    <row r="193" spans="2:11" ht="15" customHeight="1">
      <c r="B193" s="483"/>
      <c r="C193" s="408"/>
      <c r="D193" s="479"/>
      <c r="E193" s="481"/>
      <c r="F193" s="465"/>
      <c r="G193" s="465"/>
      <c r="H193" s="465"/>
      <c r="I193" s="465"/>
      <c r="J193" s="478"/>
      <c r="K193" s="408"/>
    </row>
    <row r="194" spans="2:11" ht="15" customHeight="1">
      <c r="B194" s="471">
        <v>60</v>
      </c>
      <c r="C194" s="474" t="s">
        <v>1460</v>
      </c>
      <c r="D194" s="111" t="s">
        <v>671</v>
      </c>
      <c r="E194" s="145">
        <v>286</v>
      </c>
      <c r="F194" s="146">
        <v>472</v>
      </c>
      <c r="G194" s="146">
        <v>635</v>
      </c>
      <c r="H194" s="146">
        <v>379</v>
      </c>
      <c r="I194" s="146">
        <v>646</v>
      </c>
      <c r="J194" s="144">
        <v>838</v>
      </c>
      <c r="K194" s="116">
        <v>3256</v>
      </c>
    </row>
    <row r="195" spans="2:11" ht="15" customHeight="1">
      <c r="B195" s="472"/>
      <c r="C195" s="475"/>
      <c r="D195" s="84" t="s">
        <v>872</v>
      </c>
      <c r="E195" s="147">
        <v>66</v>
      </c>
      <c r="F195" s="148">
        <v>171</v>
      </c>
      <c r="G195" s="148">
        <v>246</v>
      </c>
      <c r="H195" s="148">
        <v>181</v>
      </c>
      <c r="I195" s="148">
        <v>402</v>
      </c>
      <c r="J195" s="149">
        <v>529</v>
      </c>
      <c r="K195" s="117">
        <v>1595</v>
      </c>
    </row>
    <row r="196" spans="2:11" ht="15" customHeight="1">
      <c r="B196" s="473"/>
      <c r="C196" s="476"/>
      <c r="D196" s="150" t="s">
        <v>1374</v>
      </c>
      <c r="E196" s="151">
        <v>23.0769</v>
      </c>
      <c r="F196" s="152">
        <v>36.2288</v>
      </c>
      <c r="G196" s="152">
        <v>38.7402</v>
      </c>
      <c r="H196" s="152">
        <v>47.7573</v>
      </c>
      <c r="I196" s="152">
        <v>62.2291</v>
      </c>
      <c r="J196" s="153">
        <v>63.1265</v>
      </c>
      <c r="K196" s="154">
        <v>48.99</v>
      </c>
    </row>
    <row r="197" spans="2:11" ht="15" customHeight="1">
      <c r="B197" s="471">
        <v>61</v>
      </c>
      <c r="C197" s="474" t="s">
        <v>1461</v>
      </c>
      <c r="D197" s="111" t="s">
        <v>671</v>
      </c>
      <c r="E197" s="145">
        <v>485</v>
      </c>
      <c r="F197" s="146">
        <v>764</v>
      </c>
      <c r="G197" s="146">
        <v>920</v>
      </c>
      <c r="H197" s="146">
        <v>585</v>
      </c>
      <c r="I197" s="146">
        <v>1440</v>
      </c>
      <c r="J197" s="144">
        <v>1472</v>
      </c>
      <c r="K197" s="116">
        <v>5666</v>
      </c>
    </row>
    <row r="198" spans="2:11" ht="15" customHeight="1">
      <c r="B198" s="472"/>
      <c r="C198" s="475"/>
      <c r="D198" s="84" t="s">
        <v>872</v>
      </c>
      <c r="E198" s="147">
        <v>89</v>
      </c>
      <c r="F198" s="148">
        <v>218</v>
      </c>
      <c r="G198" s="148">
        <v>314</v>
      </c>
      <c r="H198" s="148">
        <v>251</v>
      </c>
      <c r="I198" s="148">
        <v>787</v>
      </c>
      <c r="J198" s="149">
        <v>847</v>
      </c>
      <c r="K198" s="117">
        <v>2506</v>
      </c>
    </row>
    <row r="199" spans="2:11" ht="15" customHeight="1">
      <c r="B199" s="473"/>
      <c r="C199" s="476"/>
      <c r="D199" s="150" t="s">
        <v>1374</v>
      </c>
      <c r="E199" s="151">
        <v>18.3505</v>
      </c>
      <c r="F199" s="152">
        <v>28.534</v>
      </c>
      <c r="G199" s="152">
        <v>34.1304</v>
      </c>
      <c r="H199" s="152">
        <v>42.906</v>
      </c>
      <c r="I199" s="152">
        <v>54.6528</v>
      </c>
      <c r="J199" s="153">
        <v>57.5408</v>
      </c>
      <c r="K199" s="154">
        <v>44.23</v>
      </c>
    </row>
    <row r="200" spans="2:11" ht="15" customHeight="1">
      <c r="B200" s="471">
        <v>62</v>
      </c>
      <c r="C200" s="474" t="s">
        <v>1462</v>
      </c>
      <c r="D200" s="111" t="s">
        <v>671</v>
      </c>
      <c r="E200" s="145">
        <v>469</v>
      </c>
      <c r="F200" s="146">
        <v>609</v>
      </c>
      <c r="G200" s="146">
        <v>1019</v>
      </c>
      <c r="H200" s="146">
        <v>553</v>
      </c>
      <c r="I200" s="146">
        <v>665</v>
      </c>
      <c r="J200" s="144">
        <v>906</v>
      </c>
      <c r="K200" s="116">
        <v>4221</v>
      </c>
    </row>
    <row r="201" spans="2:11" ht="15" customHeight="1">
      <c r="B201" s="472"/>
      <c r="C201" s="475"/>
      <c r="D201" s="84" t="s">
        <v>872</v>
      </c>
      <c r="E201" s="147">
        <v>151</v>
      </c>
      <c r="F201" s="148">
        <v>195</v>
      </c>
      <c r="G201" s="148">
        <v>363</v>
      </c>
      <c r="H201" s="148">
        <v>262</v>
      </c>
      <c r="I201" s="148">
        <v>389</v>
      </c>
      <c r="J201" s="149">
        <v>477</v>
      </c>
      <c r="K201" s="117">
        <v>1837</v>
      </c>
    </row>
    <row r="202" spans="2:11" ht="15" customHeight="1">
      <c r="B202" s="473"/>
      <c r="C202" s="476"/>
      <c r="D202" s="150" t="s">
        <v>1374</v>
      </c>
      <c r="E202" s="151">
        <v>32.1962</v>
      </c>
      <c r="F202" s="152">
        <v>32.0197</v>
      </c>
      <c r="G202" s="152">
        <v>35.6232</v>
      </c>
      <c r="H202" s="152">
        <v>47.3779</v>
      </c>
      <c r="I202" s="152">
        <v>58.4962</v>
      </c>
      <c r="J202" s="153">
        <v>52.649</v>
      </c>
      <c r="K202" s="154">
        <v>43.52</v>
      </c>
    </row>
    <row r="203" spans="2:11" ht="15" customHeight="1">
      <c r="B203" s="471">
        <v>63</v>
      </c>
      <c r="C203" s="474" t="s">
        <v>1463</v>
      </c>
      <c r="D203" s="111" t="s">
        <v>671</v>
      </c>
      <c r="E203" s="145">
        <v>743</v>
      </c>
      <c r="F203" s="146">
        <v>815</v>
      </c>
      <c r="G203" s="146">
        <v>896</v>
      </c>
      <c r="H203" s="146">
        <v>781</v>
      </c>
      <c r="I203" s="146">
        <v>777</v>
      </c>
      <c r="J203" s="144">
        <v>636</v>
      </c>
      <c r="K203" s="116">
        <v>4648</v>
      </c>
    </row>
    <row r="204" spans="2:11" ht="15" customHeight="1">
      <c r="B204" s="472"/>
      <c r="C204" s="475"/>
      <c r="D204" s="84" t="s">
        <v>872</v>
      </c>
      <c r="E204" s="147">
        <v>176</v>
      </c>
      <c r="F204" s="148">
        <v>217</v>
      </c>
      <c r="G204" s="148">
        <v>283</v>
      </c>
      <c r="H204" s="148">
        <v>313</v>
      </c>
      <c r="I204" s="148">
        <v>407</v>
      </c>
      <c r="J204" s="149">
        <v>330</v>
      </c>
      <c r="K204" s="117">
        <v>1726</v>
      </c>
    </row>
    <row r="205" spans="2:11" ht="15" customHeight="1">
      <c r="B205" s="473"/>
      <c r="C205" s="476"/>
      <c r="D205" s="150" t="s">
        <v>1374</v>
      </c>
      <c r="E205" s="151">
        <v>23.6878</v>
      </c>
      <c r="F205" s="152">
        <v>26.6258</v>
      </c>
      <c r="G205" s="152">
        <v>31.5848</v>
      </c>
      <c r="H205" s="152">
        <v>40.0768</v>
      </c>
      <c r="I205" s="152">
        <v>52.381</v>
      </c>
      <c r="J205" s="153">
        <v>51.8868</v>
      </c>
      <c r="K205" s="154">
        <v>37.13</v>
      </c>
    </row>
    <row r="206" spans="2:11" ht="15" customHeight="1">
      <c r="B206" s="471">
        <v>64</v>
      </c>
      <c r="C206" s="474" t="s">
        <v>1957</v>
      </c>
      <c r="D206" s="111" t="s">
        <v>671</v>
      </c>
      <c r="E206" s="145">
        <v>438</v>
      </c>
      <c r="F206" s="146">
        <v>652</v>
      </c>
      <c r="G206" s="146">
        <v>764</v>
      </c>
      <c r="H206" s="146">
        <v>515</v>
      </c>
      <c r="I206" s="146">
        <v>935</v>
      </c>
      <c r="J206" s="144">
        <v>743</v>
      </c>
      <c r="K206" s="116">
        <v>4047</v>
      </c>
    </row>
    <row r="207" spans="2:11" ht="15" customHeight="1">
      <c r="B207" s="472"/>
      <c r="C207" s="475"/>
      <c r="D207" s="84" t="s">
        <v>872</v>
      </c>
      <c r="E207" s="147">
        <v>96</v>
      </c>
      <c r="F207" s="148">
        <v>186</v>
      </c>
      <c r="G207" s="148">
        <v>249</v>
      </c>
      <c r="H207" s="148">
        <v>213</v>
      </c>
      <c r="I207" s="148">
        <v>563</v>
      </c>
      <c r="J207" s="149">
        <v>424</v>
      </c>
      <c r="K207" s="117">
        <v>1731</v>
      </c>
    </row>
    <row r="208" spans="2:11" ht="15" customHeight="1">
      <c r="B208" s="473"/>
      <c r="C208" s="476"/>
      <c r="D208" s="150" t="s">
        <v>1374</v>
      </c>
      <c r="E208" s="151">
        <v>21.9178</v>
      </c>
      <c r="F208" s="152">
        <v>28.5276</v>
      </c>
      <c r="G208" s="152">
        <v>32.5916</v>
      </c>
      <c r="H208" s="152">
        <v>41.3592</v>
      </c>
      <c r="I208" s="152">
        <v>60.2139</v>
      </c>
      <c r="J208" s="153">
        <v>57.0659</v>
      </c>
      <c r="K208" s="154">
        <v>42.77</v>
      </c>
    </row>
    <row r="209" spans="2:11" ht="15" customHeight="1">
      <c r="B209" s="471">
        <v>65</v>
      </c>
      <c r="C209" s="474" t="s">
        <v>366</v>
      </c>
      <c r="D209" s="111" t="s">
        <v>671</v>
      </c>
      <c r="E209" s="145">
        <v>642</v>
      </c>
      <c r="F209" s="146">
        <v>1256</v>
      </c>
      <c r="G209" s="146">
        <v>1633</v>
      </c>
      <c r="H209" s="146">
        <v>981</v>
      </c>
      <c r="I209" s="146">
        <v>1027</v>
      </c>
      <c r="J209" s="144">
        <v>1535</v>
      </c>
      <c r="K209" s="116">
        <v>7074</v>
      </c>
    </row>
    <row r="210" spans="2:11" ht="15" customHeight="1">
      <c r="B210" s="472"/>
      <c r="C210" s="475"/>
      <c r="D210" s="84" t="s">
        <v>872</v>
      </c>
      <c r="E210" s="147">
        <v>133</v>
      </c>
      <c r="F210" s="148">
        <v>351</v>
      </c>
      <c r="G210" s="148">
        <v>513</v>
      </c>
      <c r="H210" s="148">
        <v>385</v>
      </c>
      <c r="I210" s="148">
        <v>532</v>
      </c>
      <c r="J210" s="149">
        <v>823</v>
      </c>
      <c r="K210" s="117">
        <v>2737</v>
      </c>
    </row>
    <row r="211" spans="2:11" ht="15" customHeight="1">
      <c r="B211" s="473"/>
      <c r="C211" s="476"/>
      <c r="D211" s="150" t="s">
        <v>1374</v>
      </c>
      <c r="E211" s="151">
        <v>20.7165</v>
      </c>
      <c r="F211" s="152">
        <v>27.9459</v>
      </c>
      <c r="G211" s="152">
        <v>31.4146</v>
      </c>
      <c r="H211" s="152">
        <v>39.2457</v>
      </c>
      <c r="I211" s="152">
        <v>51.8014</v>
      </c>
      <c r="J211" s="153">
        <v>53.6156</v>
      </c>
      <c r="K211" s="154">
        <v>38.69</v>
      </c>
    </row>
    <row r="212" spans="2:11" ht="15" customHeight="1">
      <c r="B212" s="471">
        <v>66</v>
      </c>
      <c r="C212" s="474" t="s">
        <v>950</v>
      </c>
      <c r="D212" s="111" t="s">
        <v>671</v>
      </c>
      <c r="E212" s="145">
        <v>203</v>
      </c>
      <c r="F212" s="146">
        <v>693</v>
      </c>
      <c r="G212" s="146">
        <v>850</v>
      </c>
      <c r="H212" s="146">
        <v>366</v>
      </c>
      <c r="I212" s="146">
        <v>377</v>
      </c>
      <c r="J212" s="144">
        <v>491</v>
      </c>
      <c r="K212" s="116">
        <v>2980</v>
      </c>
    </row>
    <row r="213" spans="2:11" ht="15" customHeight="1">
      <c r="B213" s="472"/>
      <c r="C213" s="475"/>
      <c r="D213" s="84" t="s">
        <v>872</v>
      </c>
      <c r="E213" s="147">
        <v>47</v>
      </c>
      <c r="F213" s="148">
        <v>163</v>
      </c>
      <c r="G213" s="148">
        <v>234</v>
      </c>
      <c r="H213" s="148">
        <v>132</v>
      </c>
      <c r="I213" s="148">
        <v>190</v>
      </c>
      <c r="J213" s="149">
        <v>253</v>
      </c>
      <c r="K213" s="117">
        <v>1019</v>
      </c>
    </row>
    <row r="214" spans="2:11" ht="15" customHeight="1">
      <c r="B214" s="473"/>
      <c r="C214" s="476"/>
      <c r="D214" s="150" t="s">
        <v>1374</v>
      </c>
      <c r="E214" s="151">
        <v>23.1527</v>
      </c>
      <c r="F214" s="152">
        <v>23.5209</v>
      </c>
      <c r="G214" s="152">
        <v>27.5294</v>
      </c>
      <c r="H214" s="152">
        <v>36.0656</v>
      </c>
      <c r="I214" s="152">
        <v>50.3979</v>
      </c>
      <c r="J214" s="153">
        <v>51.5275</v>
      </c>
      <c r="K214" s="154">
        <v>34.19</v>
      </c>
    </row>
    <row r="215" spans="2:11" ht="15" customHeight="1">
      <c r="B215" s="471">
        <v>67</v>
      </c>
      <c r="C215" s="474" t="s">
        <v>367</v>
      </c>
      <c r="D215" s="111" t="s">
        <v>671</v>
      </c>
      <c r="E215" s="145">
        <v>613</v>
      </c>
      <c r="F215" s="146">
        <v>668</v>
      </c>
      <c r="G215" s="146">
        <v>1309</v>
      </c>
      <c r="H215" s="146">
        <v>988</v>
      </c>
      <c r="I215" s="146">
        <v>795</v>
      </c>
      <c r="J215" s="144">
        <v>854</v>
      </c>
      <c r="K215" s="116">
        <v>5227</v>
      </c>
    </row>
    <row r="216" spans="2:11" ht="15" customHeight="1">
      <c r="B216" s="472"/>
      <c r="C216" s="475"/>
      <c r="D216" s="84" t="s">
        <v>872</v>
      </c>
      <c r="E216" s="147">
        <v>134</v>
      </c>
      <c r="F216" s="148">
        <v>214</v>
      </c>
      <c r="G216" s="148">
        <v>454</v>
      </c>
      <c r="H216" s="148">
        <v>425</v>
      </c>
      <c r="I216" s="148">
        <v>388</v>
      </c>
      <c r="J216" s="149">
        <v>470</v>
      </c>
      <c r="K216" s="117">
        <v>2085</v>
      </c>
    </row>
    <row r="217" spans="2:11" ht="15" customHeight="1">
      <c r="B217" s="473"/>
      <c r="C217" s="476"/>
      <c r="D217" s="150" t="s">
        <v>1374</v>
      </c>
      <c r="E217" s="151">
        <v>21.8597</v>
      </c>
      <c r="F217" s="152">
        <v>32.0359</v>
      </c>
      <c r="G217" s="152">
        <v>34.683</v>
      </c>
      <c r="H217" s="152">
        <v>43.0162</v>
      </c>
      <c r="I217" s="152">
        <v>48.805</v>
      </c>
      <c r="J217" s="153">
        <v>55.0351</v>
      </c>
      <c r="K217" s="154">
        <v>39.89</v>
      </c>
    </row>
    <row r="218" spans="2:11" ht="15" customHeight="1">
      <c r="B218" s="471">
        <v>68</v>
      </c>
      <c r="C218" s="474" t="s">
        <v>368</v>
      </c>
      <c r="D218" s="111" t="s">
        <v>671</v>
      </c>
      <c r="E218" s="145">
        <v>295</v>
      </c>
      <c r="F218" s="146">
        <v>450</v>
      </c>
      <c r="G218" s="146">
        <v>837</v>
      </c>
      <c r="H218" s="146">
        <v>519</v>
      </c>
      <c r="I218" s="146">
        <v>498</v>
      </c>
      <c r="J218" s="144">
        <v>743</v>
      </c>
      <c r="K218" s="116">
        <v>3342</v>
      </c>
    </row>
    <row r="219" spans="2:11" ht="15" customHeight="1">
      <c r="B219" s="472"/>
      <c r="C219" s="475"/>
      <c r="D219" s="84" t="s">
        <v>872</v>
      </c>
      <c r="E219" s="147">
        <v>72</v>
      </c>
      <c r="F219" s="148">
        <v>110</v>
      </c>
      <c r="G219" s="148">
        <v>288</v>
      </c>
      <c r="H219" s="148">
        <v>214</v>
      </c>
      <c r="I219" s="148">
        <v>263</v>
      </c>
      <c r="J219" s="149">
        <v>371</v>
      </c>
      <c r="K219" s="117">
        <v>1318</v>
      </c>
    </row>
    <row r="220" spans="2:11" ht="15" customHeight="1">
      <c r="B220" s="473"/>
      <c r="C220" s="476"/>
      <c r="D220" s="150" t="s">
        <v>1374</v>
      </c>
      <c r="E220" s="151">
        <v>24.4068</v>
      </c>
      <c r="F220" s="152">
        <v>24.4444</v>
      </c>
      <c r="G220" s="152">
        <v>34.4086</v>
      </c>
      <c r="H220" s="152">
        <v>41.2331</v>
      </c>
      <c r="I220" s="152">
        <v>52.8112</v>
      </c>
      <c r="J220" s="153">
        <v>49.9327</v>
      </c>
      <c r="K220" s="154">
        <v>39.44</v>
      </c>
    </row>
    <row r="221" spans="2:11" ht="15" customHeight="1">
      <c r="B221" s="471">
        <v>69</v>
      </c>
      <c r="C221" s="474" t="s">
        <v>369</v>
      </c>
      <c r="D221" s="111" t="s">
        <v>671</v>
      </c>
      <c r="E221" s="145">
        <v>415</v>
      </c>
      <c r="F221" s="146">
        <v>511</v>
      </c>
      <c r="G221" s="146">
        <v>693</v>
      </c>
      <c r="H221" s="146">
        <v>460</v>
      </c>
      <c r="I221" s="146">
        <v>358</v>
      </c>
      <c r="J221" s="144">
        <v>691</v>
      </c>
      <c r="K221" s="116">
        <v>3128</v>
      </c>
    </row>
    <row r="222" spans="2:11" ht="15" customHeight="1">
      <c r="B222" s="472"/>
      <c r="C222" s="475"/>
      <c r="D222" s="84" t="s">
        <v>872</v>
      </c>
      <c r="E222" s="147">
        <v>98</v>
      </c>
      <c r="F222" s="148">
        <v>146</v>
      </c>
      <c r="G222" s="148">
        <v>259</v>
      </c>
      <c r="H222" s="148">
        <v>194</v>
      </c>
      <c r="I222" s="148">
        <v>180</v>
      </c>
      <c r="J222" s="149">
        <v>406</v>
      </c>
      <c r="K222" s="117">
        <v>1283</v>
      </c>
    </row>
    <row r="223" spans="2:11" ht="15" customHeight="1">
      <c r="B223" s="473"/>
      <c r="C223" s="476"/>
      <c r="D223" s="150" t="s">
        <v>1374</v>
      </c>
      <c r="E223" s="151">
        <v>23.6145</v>
      </c>
      <c r="F223" s="152">
        <v>28.5714</v>
      </c>
      <c r="G223" s="152">
        <v>37.3737</v>
      </c>
      <c r="H223" s="152">
        <v>42.1739</v>
      </c>
      <c r="I223" s="152">
        <v>50.2793</v>
      </c>
      <c r="J223" s="153">
        <v>58.7554</v>
      </c>
      <c r="K223" s="154">
        <v>41.02</v>
      </c>
    </row>
    <row r="224" spans="2:11" ht="15" customHeight="1">
      <c r="B224" s="471">
        <v>70</v>
      </c>
      <c r="C224" s="474" t="s">
        <v>370</v>
      </c>
      <c r="D224" s="111" t="s">
        <v>671</v>
      </c>
      <c r="E224" s="145">
        <v>345</v>
      </c>
      <c r="F224" s="146">
        <v>437</v>
      </c>
      <c r="G224" s="146">
        <v>525</v>
      </c>
      <c r="H224" s="146">
        <v>422</v>
      </c>
      <c r="I224" s="146">
        <v>358</v>
      </c>
      <c r="J224" s="144">
        <v>674</v>
      </c>
      <c r="K224" s="116">
        <v>2761</v>
      </c>
    </row>
    <row r="225" spans="2:11" ht="15" customHeight="1">
      <c r="B225" s="472"/>
      <c r="C225" s="475"/>
      <c r="D225" s="84" t="s">
        <v>872</v>
      </c>
      <c r="E225" s="147">
        <v>79</v>
      </c>
      <c r="F225" s="148">
        <v>133</v>
      </c>
      <c r="G225" s="148">
        <v>193</v>
      </c>
      <c r="H225" s="148">
        <v>166</v>
      </c>
      <c r="I225" s="148">
        <v>166</v>
      </c>
      <c r="J225" s="149">
        <v>380</v>
      </c>
      <c r="K225" s="117">
        <v>1117</v>
      </c>
    </row>
    <row r="226" spans="2:11" ht="15" customHeight="1">
      <c r="B226" s="473"/>
      <c r="C226" s="476"/>
      <c r="D226" s="150" t="s">
        <v>1374</v>
      </c>
      <c r="E226" s="151">
        <v>22.8986</v>
      </c>
      <c r="F226" s="152">
        <v>30.4348</v>
      </c>
      <c r="G226" s="152">
        <v>36.7619</v>
      </c>
      <c r="H226" s="152">
        <v>39.3365</v>
      </c>
      <c r="I226" s="152">
        <v>46.3687</v>
      </c>
      <c r="J226" s="153">
        <v>56.3798</v>
      </c>
      <c r="K226" s="154">
        <v>40.46</v>
      </c>
    </row>
    <row r="227" spans="2:11" ht="15" customHeight="1">
      <c r="B227" s="471">
        <v>71</v>
      </c>
      <c r="C227" s="474" t="s">
        <v>371</v>
      </c>
      <c r="D227" s="111" t="s">
        <v>671</v>
      </c>
      <c r="E227" s="145">
        <v>267</v>
      </c>
      <c r="F227" s="146">
        <v>309</v>
      </c>
      <c r="G227" s="146">
        <v>525</v>
      </c>
      <c r="H227" s="146">
        <v>366</v>
      </c>
      <c r="I227" s="146">
        <v>397</v>
      </c>
      <c r="J227" s="144">
        <v>423</v>
      </c>
      <c r="K227" s="116">
        <v>2287</v>
      </c>
    </row>
    <row r="228" spans="2:11" ht="15" customHeight="1">
      <c r="B228" s="472"/>
      <c r="C228" s="475"/>
      <c r="D228" s="84" t="s">
        <v>872</v>
      </c>
      <c r="E228" s="147">
        <v>66</v>
      </c>
      <c r="F228" s="148">
        <v>75</v>
      </c>
      <c r="G228" s="148">
        <v>180</v>
      </c>
      <c r="H228" s="148">
        <v>156</v>
      </c>
      <c r="I228" s="148">
        <v>194</v>
      </c>
      <c r="J228" s="149">
        <v>219</v>
      </c>
      <c r="K228" s="117">
        <v>890</v>
      </c>
    </row>
    <row r="229" spans="2:11" ht="15" customHeight="1">
      <c r="B229" s="473"/>
      <c r="C229" s="476"/>
      <c r="D229" s="150" t="s">
        <v>1374</v>
      </c>
      <c r="E229" s="151">
        <v>24.7191</v>
      </c>
      <c r="F229" s="152">
        <v>24.2718</v>
      </c>
      <c r="G229" s="152">
        <v>34.2857</v>
      </c>
      <c r="H229" s="152">
        <v>42.623</v>
      </c>
      <c r="I229" s="152">
        <v>48.8665</v>
      </c>
      <c r="J229" s="153">
        <v>51.773</v>
      </c>
      <c r="K229" s="154">
        <v>38.92</v>
      </c>
    </row>
    <row r="230" spans="2:11" ht="15" customHeight="1">
      <c r="B230" s="471">
        <v>72</v>
      </c>
      <c r="C230" s="474" t="s">
        <v>372</v>
      </c>
      <c r="D230" s="111" t="s">
        <v>671</v>
      </c>
      <c r="E230" s="145">
        <v>321</v>
      </c>
      <c r="F230" s="146">
        <v>481</v>
      </c>
      <c r="G230" s="146">
        <v>558</v>
      </c>
      <c r="H230" s="146">
        <v>341</v>
      </c>
      <c r="I230" s="146">
        <v>269</v>
      </c>
      <c r="J230" s="144">
        <v>273</v>
      </c>
      <c r="K230" s="116">
        <v>2243</v>
      </c>
    </row>
    <row r="231" spans="2:11" ht="15" customHeight="1">
      <c r="B231" s="472"/>
      <c r="C231" s="475"/>
      <c r="D231" s="84" t="s">
        <v>872</v>
      </c>
      <c r="E231" s="147">
        <v>64</v>
      </c>
      <c r="F231" s="148">
        <v>145</v>
      </c>
      <c r="G231" s="148">
        <v>182</v>
      </c>
      <c r="H231" s="148">
        <v>123</v>
      </c>
      <c r="I231" s="148">
        <v>132</v>
      </c>
      <c r="J231" s="149">
        <v>136</v>
      </c>
      <c r="K231" s="117">
        <v>782</v>
      </c>
    </row>
    <row r="232" spans="2:11" ht="15" customHeight="1">
      <c r="B232" s="473"/>
      <c r="C232" s="476"/>
      <c r="D232" s="150" t="s">
        <v>1374</v>
      </c>
      <c r="E232" s="151">
        <v>19.9377</v>
      </c>
      <c r="F232" s="152">
        <v>30.1455</v>
      </c>
      <c r="G232" s="152">
        <v>32.6165</v>
      </c>
      <c r="H232" s="152">
        <v>36.0704</v>
      </c>
      <c r="I232" s="152">
        <v>49.0706</v>
      </c>
      <c r="J232" s="153">
        <v>49.8168</v>
      </c>
      <c r="K232" s="154">
        <v>34.86</v>
      </c>
    </row>
    <row r="233" spans="2:11" ht="15" customHeight="1">
      <c r="B233" s="471">
        <v>73</v>
      </c>
      <c r="C233" s="474" t="s">
        <v>255</v>
      </c>
      <c r="D233" s="111" t="s">
        <v>671</v>
      </c>
      <c r="E233" s="145">
        <v>511</v>
      </c>
      <c r="F233" s="146">
        <v>668</v>
      </c>
      <c r="G233" s="146">
        <v>823</v>
      </c>
      <c r="H233" s="146">
        <v>622</v>
      </c>
      <c r="I233" s="146">
        <v>470</v>
      </c>
      <c r="J233" s="144">
        <v>420</v>
      </c>
      <c r="K233" s="116">
        <v>3514</v>
      </c>
    </row>
    <row r="234" spans="2:11" ht="15" customHeight="1">
      <c r="B234" s="472"/>
      <c r="C234" s="475"/>
      <c r="D234" s="84" t="s">
        <v>872</v>
      </c>
      <c r="E234" s="147">
        <v>114</v>
      </c>
      <c r="F234" s="148">
        <v>174</v>
      </c>
      <c r="G234" s="148">
        <v>265</v>
      </c>
      <c r="H234" s="148">
        <v>249</v>
      </c>
      <c r="I234" s="148">
        <v>244</v>
      </c>
      <c r="J234" s="149">
        <v>222</v>
      </c>
      <c r="K234" s="117">
        <v>1268</v>
      </c>
    </row>
    <row r="235" spans="2:11" ht="15" customHeight="1">
      <c r="B235" s="473"/>
      <c r="C235" s="476"/>
      <c r="D235" s="150" t="s">
        <v>1374</v>
      </c>
      <c r="E235" s="151">
        <v>22.3092</v>
      </c>
      <c r="F235" s="152">
        <v>26.0479</v>
      </c>
      <c r="G235" s="152">
        <v>32.1993</v>
      </c>
      <c r="H235" s="152">
        <v>40.0322</v>
      </c>
      <c r="I235" s="152">
        <v>51.9149</v>
      </c>
      <c r="J235" s="153">
        <v>52.8571</v>
      </c>
      <c r="K235" s="154">
        <v>36.08</v>
      </c>
    </row>
    <row r="236" spans="2:11" ht="15" customHeight="1">
      <c r="B236" s="471">
        <v>74</v>
      </c>
      <c r="C236" s="474" t="s">
        <v>952</v>
      </c>
      <c r="D236" s="111" t="s">
        <v>671</v>
      </c>
      <c r="E236" s="145">
        <v>359</v>
      </c>
      <c r="F236" s="146">
        <v>781</v>
      </c>
      <c r="G236" s="146">
        <v>917</v>
      </c>
      <c r="H236" s="146">
        <v>407</v>
      </c>
      <c r="I236" s="146">
        <v>456</v>
      </c>
      <c r="J236" s="144">
        <v>564</v>
      </c>
      <c r="K236" s="116">
        <v>3484</v>
      </c>
    </row>
    <row r="237" spans="2:11" ht="15" customHeight="1">
      <c r="B237" s="472"/>
      <c r="C237" s="475"/>
      <c r="D237" s="84" t="s">
        <v>872</v>
      </c>
      <c r="E237" s="147">
        <v>73</v>
      </c>
      <c r="F237" s="148">
        <v>221</v>
      </c>
      <c r="G237" s="148">
        <v>277</v>
      </c>
      <c r="H237" s="148">
        <v>174</v>
      </c>
      <c r="I237" s="148">
        <v>238</v>
      </c>
      <c r="J237" s="149">
        <v>307</v>
      </c>
      <c r="K237" s="117">
        <v>1290</v>
      </c>
    </row>
    <row r="238" spans="2:11" ht="15" customHeight="1">
      <c r="B238" s="473"/>
      <c r="C238" s="476"/>
      <c r="D238" s="150" t="s">
        <v>1374</v>
      </c>
      <c r="E238" s="151">
        <v>20.3343</v>
      </c>
      <c r="F238" s="152">
        <v>28.2971</v>
      </c>
      <c r="G238" s="152">
        <v>30.2072</v>
      </c>
      <c r="H238" s="152">
        <v>42.7518</v>
      </c>
      <c r="I238" s="152">
        <v>52.193</v>
      </c>
      <c r="J238" s="153">
        <v>54.4326</v>
      </c>
      <c r="K238" s="154">
        <v>37.03</v>
      </c>
    </row>
    <row r="239" spans="2:11" ht="15" customHeight="1">
      <c r="B239" s="402" t="s">
        <v>720</v>
      </c>
      <c r="C239" s="466"/>
      <c r="D239" s="111" t="s">
        <v>671</v>
      </c>
      <c r="E239" s="146">
        <v>39378</v>
      </c>
      <c r="F239" s="146">
        <v>55288</v>
      </c>
      <c r="G239" s="146">
        <v>70581</v>
      </c>
      <c r="H239" s="146">
        <v>49482</v>
      </c>
      <c r="I239" s="146">
        <v>52502</v>
      </c>
      <c r="J239" s="146">
        <v>68409</v>
      </c>
      <c r="K239" s="116">
        <v>335640</v>
      </c>
    </row>
    <row r="240" spans="2:11" ht="15" customHeight="1">
      <c r="B240" s="467"/>
      <c r="C240" s="468"/>
      <c r="D240" s="84" t="s">
        <v>872</v>
      </c>
      <c r="E240" s="163">
        <v>8606</v>
      </c>
      <c r="F240" s="164">
        <v>15088</v>
      </c>
      <c r="G240" s="164">
        <v>23329</v>
      </c>
      <c r="H240" s="164">
        <v>20582</v>
      </c>
      <c r="I240" s="164">
        <v>27024</v>
      </c>
      <c r="J240" s="165">
        <v>35357</v>
      </c>
      <c r="K240" s="117">
        <v>129986</v>
      </c>
    </row>
    <row r="241" spans="2:11" ht="15" customHeight="1">
      <c r="B241" s="469"/>
      <c r="C241" s="470"/>
      <c r="D241" s="150" t="s">
        <v>1374</v>
      </c>
      <c r="E241" s="151">
        <v>21.85</v>
      </c>
      <c r="F241" s="152">
        <v>27.29</v>
      </c>
      <c r="G241" s="152">
        <v>33.050000000000004</v>
      </c>
      <c r="H241" s="152">
        <v>41.589999999999996</v>
      </c>
      <c r="I241" s="152">
        <v>51.470000000000006</v>
      </c>
      <c r="J241" s="153">
        <v>51.68000000000001</v>
      </c>
      <c r="K241" s="154">
        <v>38.73</v>
      </c>
    </row>
    <row r="242" spans="2:11" ht="15" customHeight="1">
      <c r="B242" s="493"/>
      <c r="C242" s="493"/>
      <c r="D242" s="493"/>
      <c r="E242" s="493"/>
      <c r="F242" s="493"/>
      <c r="G242" s="493"/>
      <c r="H242" s="493"/>
      <c r="I242" s="493"/>
      <c r="J242" s="493"/>
      <c r="K242" s="493"/>
    </row>
  </sheetData>
  <sheetProtection/>
  <mergeCells count="190">
    <mergeCell ref="C230:C232"/>
    <mergeCell ref="C233:C235"/>
    <mergeCell ref="C209:C211"/>
    <mergeCell ref="C212:C214"/>
    <mergeCell ref="C215:C217"/>
    <mergeCell ref="C218:C220"/>
    <mergeCell ref="C184:C186"/>
    <mergeCell ref="C194:C196"/>
    <mergeCell ref="C187:C189"/>
    <mergeCell ref="C192:C193"/>
    <mergeCell ref="C172:C174"/>
    <mergeCell ref="C175:C177"/>
    <mergeCell ref="C178:C180"/>
    <mergeCell ref="C181:C183"/>
    <mergeCell ref="C157:C159"/>
    <mergeCell ref="C160:C162"/>
    <mergeCell ref="C163:C165"/>
    <mergeCell ref="C169:C171"/>
    <mergeCell ref="C145:C147"/>
    <mergeCell ref="C148:C150"/>
    <mergeCell ref="C151:C153"/>
    <mergeCell ref="C154:C156"/>
    <mergeCell ref="C133:C135"/>
    <mergeCell ref="C136:C138"/>
    <mergeCell ref="C139:C141"/>
    <mergeCell ref="C142:C144"/>
    <mergeCell ref="C105:C107"/>
    <mergeCell ref="C108:C110"/>
    <mergeCell ref="C130:C132"/>
    <mergeCell ref="C123:C125"/>
    <mergeCell ref="C128:C129"/>
    <mergeCell ref="C114:C116"/>
    <mergeCell ref="C117:C119"/>
    <mergeCell ref="C120:C122"/>
    <mergeCell ref="C93:C95"/>
    <mergeCell ref="C96:C98"/>
    <mergeCell ref="C99:C101"/>
    <mergeCell ref="C102:C104"/>
    <mergeCell ref="C87:C89"/>
    <mergeCell ref="C90:C92"/>
    <mergeCell ref="C72:C74"/>
    <mergeCell ref="C75:C77"/>
    <mergeCell ref="C78:C80"/>
    <mergeCell ref="C81:C83"/>
    <mergeCell ref="C64:C65"/>
    <mergeCell ref="C84:C86"/>
    <mergeCell ref="C44:C46"/>
    <mergeCell ref="C47:C49"/>
    <mergeCell ref="C50:C52"/>
    <mergeCell ref="C53:C55"/>
    <mergeCell ref="C59:C61"/>
    <mergeCell ref="C38:C40"/>
    <mergeCell ref="C41:C43"/>
    <mergeCell ref="B215:B217"/>
    <mergeCell ref="B218:B220"/>
    <mergeCell ref="B157:B159"/>
    <mergeCell ref="B160:B162"/>
    <mergeCell ref="B163:B165"/>
    <mergeCell ref="B169:B171"/>
    <mergeCell ref="C66:C68"/>
    <mergeCell ref="C69:C71"/>
    <mergeCell ref="C14:C16"/>
    <mergeCell ref="C17:C19"/>
    <mergeCell ref="C20:C22"/>
    <mergeCell ref="C23:C25"/>
    <mergeCell ref="C32:C34"/>
    <mergeCell ref="C35:C37"/>
    <mergeCell ref="B184:B186"/>
    <mergeCell ref="B194:B196"/>
    <mergeCell ref="B187:B189"/>
    <mergeCell ref="B192:B193"/>
    <mergeCell ref="B172:B174"/>
    <mergeCell ref="B175:B177"/>
    <mergeCell ref="B178:B180"/>
    <mergeCell ref="B181:B183"/>
    <mergeCell ref="B145:B147"/>
    <mergeCell ref="B148:B150"/>
    <mergeCell ref="B151:B153"/>
    <mergeCell ref="B154:B156"/>
    <mergeCell ref="B133:B135"/>
    <mergeCell ref="B136:B138"/>
    <mergeCell ref="B139:B141"/>
    <mergeCell ref="B142:B144"/>
    <mergeCell ref="B105:B107"/>
    <mergeCell ref="B108:B110"/>
    <mergeCell ref="B130:B132"/>
    <mergeCell ref="B123:B125"/>
    <mergeCell ref="B128:B129"/>
    <mergeCell ref="B114:B116"/>
    <mergeCell ref="B117:B119"/>
    <mergeCell ref="B120:B122"/>
    <mergeCell ref="B96:B98"/>
    <mergeCell ref="B99:B101"/>
    <mergeCell ref="B102:B104"/>
    <mergeCell ref="B69:B71"/>
    <mergeCell ref="B64:B65"/>
    <mergeCell ref="B90:B92"/>
    <mergeCell ref="B78:B80"/>
    <mergeCell ref="B81:B83"/>
    <mergeCell ref="B84:B86"/>
    <mergeCell ref="B56:B58"/>
    <mergeCell ref="B20:B22"/>
    <mergeCell ref="B26:B28"/>
    <mergeCell ref="B29:B31"/>
    <mergeCell ref="B32:B34"/>
    <mergeCell ref="B87:B89"/>
    <mergeCell ref="B75:B77"/>
    <mergeCell ref="B47:B49"/>
    <mergeCell ref="B50:B52"/>
    <mergeCell ref="B53:B55"/>
    <mergeCell ref="B5:B7"/>
    <mergeCell ref="C5:C7"/>
    <mergeCell ref="B35:B37"/>
    <mergeCell ref="B38:B40"/>
    <mergeCell ref="B41:B43"/>
    <mergeCell ref="B44:B46"/>
    <mergeCell ref="C26:C28"/>
    <mergeCell ref="C29:C31"/>
    <mergeCell ref="C8:C10"/>
    <mergeCell ref="C11:C13"/>
    <mergeCell ref="J3:J4"/>
    <mergeCell ref="K3:K4"/>
    <mergeCell ref="B72:B74"/>
    <mergeCell ref="D3:D4"/>
    <mergeCell ref="E3:E4"/>
    <mergeCell ref="F3:F4"/>
    <mergeCell ref="G3:G4"/>
    <mergeCell ref="B8:B10"/>
    <mergeCell ref="B11:B13"/>
    <mergeCell ref="B14:B16"/>
    <mergeCell ref="H3:H4"/>
    <mergeCell ref="B23:B25"/>
    <mergeCell ref="C56:C58"/>
    <mergeCell ref="B59:B61"/>
    <mergeCell ref="D64:D65"/>
    <mergeCell ref="I64:I65"/>
    <mergeCell ref="B3:B4"/>
    <mergeCell ref="C3:C4"/>
    <mergeCell ref="I3:I4"/>
    <mergeCell ref="B17:B19"/>
    <mergeCell ref="J64:J65"/>
    <mergeCell ref="K64:K65"/>
    <mergeCell ref="B111:B113"/>
    <mergeCell ref="C111:C113"/>
    <mergeCell ref="E64:E65"/>
    <mergeCell ref="F64:F65"/>
    <mergeCell ref="G64:G65"/>
    <mergeCell ref="H64:H65"/>
    <mergeCell ref="B66:B68"/>
    <mergeCell ref="B93:B95"/>
    <mergeCell ref="I128:I129"/>
    <mergeCell ref="J128:J129"/>
    <mergeCell ref="K128:K129"/>
    <mergeCell ref="B166:B168"/>
    <mergeCell ref="C166:C168"/>
    <mergeCell ref="E128:E129"/>
    <mergeCell ref="F128:F129"/>
    <mergeCell ref="G128:G129"/>
    <mergeCell ref="H128:H129"/>
    <mergeCell ref="D128:D129"/>
    <mergeCell ref="B197:B199"/>
    <mergeCell ref="B200:B202"/>
    <mergeCell ref="J192:J193"/>
    <mergeCell ref="K192:K193"/>
    <mergeCell ref="D192:D193"/>
    <mergeCell ref="E192:E193"/>
    <mergeCell ref="F192:F193"/>
    <mergeCell ref="G192:G193"/>
    <mergeCell ref="H192:H193"/>
    <mergeCell ref="I192:I193"/>
    <mergeCell ref="B221:B223"/>
    <mergeCell ref="C221:C223"/>
    <mergeCell ref="B224:B226"/>
    <mergeCell ref="C224:C226"/>
    <mergeCell ref="B203:B205"/>
    <mergeCell ref="B206:B208"/>
    <mergeCell ref="B209:B211"/>
    <mergeCell ref="B212:B214"/>
    <mergeCell ref="C203:C205"/>
    <mergeCell ref="C206:C208"/>
    <mergeCell ref="B239:C241"/>
    <mergeCell ref="B242:K242"/>
    <mergeCell ref="B236:B238"/>
    <mergeCell ref="C236:C238"/>
    <mergeCell ref="C197:C199"/>
    <mergeCell ref="C200:C202"/>
    <mergeCell ref="B227:B229"/>
    <mergeCell ref="B230:B232"/>
    <mergeCell ref="B233:B235"/>
    <mergeCell ref="C227:C229"/>
  </mergeCells>
  <printOptions/>
  <pageMargins left="0.4724409448818898" right="0.4724409448818898" top="0.5905511811023623" bottom="0.5905511811023623" header="0" footer="0.3937007874015748"/>
  <pageSetup firstPageNumber="22" useFirstPageNumber="1" horizontalDpi="600" verticalDpi="600" orientation="portrait" pageOrder="overThenDown" paperSize="9" scale="86" r:id="rId2"/>
  <rowBreaks count="2" manualBreakCount="2">
    <brk id="62" max="255" man="1"/>
    <brk id="126" max="255" man="1"/>
  </rowBreaks>
  <drawing r:id="rId1"/>
</worksheet>
</file>

<file path=xl/worksheets/sheet18.xml><?xml version="1.0" encoding="utf-8"?>
<worksheet xmlns="http://schemas.openxmlformats.org/spreadsheetml/2006/main" xmlns:r="http://schemas.openxmlformats.org/officeDocument/2006/relationships">
  <sheetPr>
    <tabColor rgb="FF00B0F0"/>
  </sheetPr>
  <dimension ref="A1:E66"/>
  <sheetViews>
    <sheetView zoomScalePageLayoutView="0" workbookViewId="0" topLeftCell="A13">
      <selection activeCell="A13" sqref="A13:A66"/>
    </sheetView>
  </sheetViews>
  <sheetFormatPr defaultColWidth="9.00390625" defaultRowHeight="15" customHeight="1"/>
  <cols>
    <col min="1" max="1" width="3.125" style="1" customWidth="1"/>
    <col min="2" max="2" width="16.25390625" style="1" customWidth="1"/>
    <col min="3" max="3" width="46.375" style="1" bestFit="1" customWidth="1"/>
    <col min="4" max="4" width="27.75390625" style="1" bestFit="1" customWidth="1"/>
    <col min="5" max="16384" width="9.00390625" style="1" customWidth="1"/>
  </cols>
  <sheetData>
    <row r="1" ht="15" customHeight="1">
      <c r="A1" s="1" t="s">
        <v>347</v>
      </c>
    </row>
    <row r="3" ht="15" customHeight="1">
      <c r="B3" s="1" t="s">
        <v>1858</v>
      </c>
    </row>
    <row r="5" spans="2:4" ht="15" customHeight="1">
      <c r="B5" s="3" t="s">
        <v>1115</v>
      </c>
      <c r="C5" s="3" t="s">
        <v>1475</v>
      </c>
      <c r="D5" s="3" t="s">
        <v>1616</v>
      </c>
    </row>
    <row r="6" spans="2:4" ht="15" customHeight="1">
      <c r="B6" s="499" t="s">
        <v>1476</v>
      </c>
      <c r="C6" s="28" t="s">
        <v>1577</v>
      </c>
      <c r="D6" s="54" t="s">
        <v>1477</v>
      </c>
    </row>
    <row r="7" spans="2:4" ht="15" customHeight="1">
      <c r="B7" s="499"/>
      <c r="C7" s="28" t="s">
        <v>1478</v>
      </c>
      <c r="D7" s="54" t="s">
        <v>1580</v>
      </c>
    </row>
    <row r="8" spans="2:4" ht="15" customHeight="1">
      <c r="B8" s="499"/>
      <c r="C8" s="28" t="s">
        <v>1578</v>
      </c>
      <c r="D8" s="54" t="s">
        <v>1581</v>
      </c>
    </row>
    <row r="9" spans="2:4" ht="15" customHeight="1">
      <c r="B9" s="499"/>
      <c r="C9" s="28" t="s">
        <v>1479</v>
      </c>
      <c r="D9" s="54" t="s">
        <v>1582</v>
      </c>
    </row>
    <row r="10" spans="2:4" ht="15" customHeight="1">
      <c r="B10" s="499"/>
      <c r="C10" s="28" t="s">
        <v>1579</v>
      </c>
      <c r="D10" s="54" t="s">
        <v>1583</v>
      </c>
    </row>
    <row r="11" spans="2:4" ht="15" customHeight="1">
      <c r="B11" s="499"/>
      <c r="C11" s="28" t="s">
        <v>2462</v>
      </c>
      <c r="D11" s="54" t="s">
        <v>2463</v>
      </c>
    </row>
    <row r="13" ht="15" customHeight="1">
      <c r="B13" s="1" t="s">
        <v>1406</v>
      </c>
    </row>
    <row r="15" spans="2:5" s="22" customFormat="1" ht="15" customHeight="1">
      <c r="B15" s="88" t="s">
        <v>1115</v>
      </c>
      <c r="C15" s="27" t="s">
        <v>1475</v>
      </c>
      <c r="D15" s="27" t="s">
        <v>1616</v>
      </c>
      <c r="E15" s="74"/>
    </row>
    <row r="16" spans="2:5" s="22" customFormat="1" ht="15" customHeight="1">
      <c r="B16" s="494" t="s">
        <v>2423</v>
      </c>
      <c r="C16" s="348" t="s">
        <v>1235</v>
      </c>
      <c r="D16" s="82" t="s">
        <v>651</v>
      </c>
      <c r="E16" s="346"/>
    </row>
    <row r="17" spans="2:5" s="22" customFormat="1" ht="15" customHeight="1">
      <c r="B17" s="495"/>
      <c r="C17" s="348" t="s">
        <v>971</v>
      </c>
      <c r="D17" s="82" t="s">
        <v>652</v>
      </c>
      <c r="E17" s="346"/>
    </row>
    <row r="18" spans="2:5" s="22" customFormat="1" ht="15" customHeight="1">
      <c r="B18" s="495"/>
      <c r="C18" s="348" t="s">
        <v>907</v>
      </c>
      <c r="D18" s="82" t="s">
        <v>1764</v>
      </c>
      <c r="E18" s="346"/>
    </row>
    <row r="19" spans="2:5" s="22" customFormat="1" ht="15" customHeight="1">
      <c r="B19" s="495"/>
      <c r="C19" s="348" t="s">
        <v>972</v>
      </c>
      <c r="D19" s="82" t="s">
        <v>653</v>
      </c>
      <c r="E19" s="346"/>
    </row>
    <row r="20" spans="2:5" s="22" customFormat="1" ht="15" customHeight="1">
      <c r="B20" s="495"/>
      <c r="C20" s="348" t="s">
        <v>973</v>
      </c>
      <c r="D20" s="82" t="s">
        <v>654</v>
      </c>
      <c r="E20" s="346"/>
    </row>
    <row r="21" spans="2:5" s="22" customFormat="1" ht="15" customHeight="1">
      <c r="B21" s="495"/>
      <c r="C21" s="348" t="s">
        <v>2323</v>
      </c>
      <c r="D21" s="82" t="s">
        <v>655</v>
      </c>
      <c r="E21" s="346"/>
    </row>
    <row r="22" spans="2:5" s="22" customFormat="1" ht="15" customHeight="1">
      <c r="B22" s="495"/>
      <c r="C22" s="348" t="s">
        <v>974</v>
      </c>
      <c r="D22" s="82" t="s">
        <v>656</v>
      </c>
      <c r="E22" s="346"/>
    </row>
    <row r="23" spans="2:5" s="22" customFormat="1" ht="15" customHeight="1">
      <c r="B23" s="495"/>
      <c r="C23" s="348" t="s">
        <v>739</v>
      </c>
      <c r="D23" s="82" t="s">
        <v>1797</v>
      </c>
      <c r="E23" s="346"/>
    </row>
    <row r="24" spans="2:5" s="22" customFormat="1" ht="15" customHeight="1">
      <c r="B24" s="495"/>
      <c r="C24" s="348" t="s">
        <v>740</v>
      </c>
      <c r="D24" s="82" t="s">
        <v>657</v>
      </c>
      <c r="E24" s="346"/>
    </row>
    <row r="25" spans="2:5" s="22" customFormat="1" ht="15" customHeight="1">
      <c r="B25" s="495"/>
      <c r="C25" s="348" t="s">
        <v>741</v>
      </c>
      <c r="D25" s="82" t="s">
        <v>658</v>
      </c>
      <c r="E25" s="346"/>
    </row>
    <row r="26" spans="2:5" s="22" customFormat="1" ht="15" customHeight="1">
      <c r="B26" s="495"/>
      <c r="C26" s="348" t="s">
        <v>742</v>
      </c>
      <c r="D26" s="82" t="s">
        <v>659</v>
      </c>
      <c r="E26" s="346"/>
    </row>
    <row r="27" spans="2:5" s="22" customFormat="1" ht="15" customHeight="1">
      <c r="B27" s="495"/>
      <c r="C27" s="348" t="s">
        <v>743</v>
      </c>
      <c r="D27" s="82" t="s">
        <v>1072</v>
      </c>
      <c r="E27" s="346"/>
    </row>
    <row r="28" spans="2:5" s="22" customFormat="1" ht="15" customHeight="1">
      <c r="B28" s="495"/>
      <c r="C28" s="348" t="s">
        <v>1230</v>
      </c>
      <c r="D28" s="82" t="s">
        <v>1073</v>
      </c>
      <c r="E28" s="346"/>
    </row>
    <row r="29" spans="2:5" s="22" customFormat="1" ht="15" customHeight="1">
      <c r="B29" s="495"/>
      <c r="C29" s="348" t="s">
        <v>2424</v>
      </c>
      <c r="D29" s="82" t="s">
        <v>696</v>
      </c>
      <c r="E29" s="346"/>
    </row>
    <row r="30" spans="2:5" s="22" customFormat="1" ht="15" customHeight="1">
      <c r="B30" s="495"/>
      <c r="C30" s="348" t="s">
        <v>2324</v>
      </c>
      <c r="D30" s="82" t="s">
        <v>2425</v>
      </c>
      <c r="E30" s="346"/>
    </row>
    <row r="31" spans="2:5" s="22" customFormat="1" ht="15" customHeight="1">
      <c r="B31" s="495"/>
      <c r="C31" s="348" t="s">
        <v>2426</v>
      </c>
      <c r="D31" s="82" t="s">
        <v>1395</v>
      </c>
      <c r="E31" s="346"/>
    </row>
    <row r="32" spans="2:5" s="22" customFormat="1" ht="15" customHeight="1">
      <c r="B32" s="495"/>
      <c r="C32" s="348" t="s">
        <v>2427</v>
      </c>
      <c r="D32" s="82" t="s">
        <v>1201</v>
      </c>
      <c r="E32" s="346"/>
    </row>
    <row r="33" spans="2:5" s="22" customFormat="1" ht="15" customHeight="1">
      <c r="B33" s="495"/>
      <c r="C33" s="348" t="s">
        <v>1231</v>
      </c>
      <c r="D33" s="82" t="s">
        <v>902</v>
      </c>
      <c r="E33" s="346"/>
    </row>
    <row r="34" spans="2:5" s="22" customFormat="1" ht="15" customHeight="1">
      <c r="B34" s="495"/>
      <c r="C34" s="348" t="s">
        <v>1232</v>
      </c>
      <c r="D34" s="82" t="s">
        <v>903</v>
      </c>
      <c r="E34" s="346"/>
    </row>
    <row r="35" spans="2:5" s="22" customFormat="1" ht="15" customHeight="1">
      <c r="B35" s="495"/>
      <c r="C35" s="348" t="s">
        <v>1233</v>
      </c>
      <c r="D35" s="82" t="s">
        <v>904</v>
      </c>
      <c r="E35" s="346"/>
    </row>
    <row r="36" spans="2:5" s="22" customFormat="1" ht="15" customHeight="1">
      <c r="B36" s="496"/>
      <c r="C36" s="348" t="s">
        <v>2428</v>
      </c>
      <c r="D36" s="82" t="s">
        <v>2429</v>
      </c>
      <c r="E36" s="346"/>
    </row>
    <row r="37" spans="2:5" s="22" customFormat="1" ht="24" customHeight="1">
      <c r="B37" s="349" t="s">
        <v>276</v>
      </c>
      <c r="C37" s="348" t="s">
        <v>2430</v>
      </c>
      <c r="D37" s="82" t="s">
        <v>1397</v>
      </c>
      <c r="E37" s="346"/>
    </row>
    <row r="38" spans="2:5" s="22" customFormat="1" ht="15" customHeight="1">
      <c r="B38" s="494" t="s">
        <v>2431</v>
      </c>
      <c r="C38" s="348" t="s">
        <v>767</v>
      </c>
      <c r="D38" s="82" t="s">
        <v>695</v>
      </c>
      <c r="E38" s="346"/>
    </row>
    <row r="39" spans="2:5" s="22" customFormat="1" ht="15" customHeight="1">
      <c r="B39" s="472"/>
      <c r="C39" s="348" t="s">
        <v>768</v>
      </c>
      <c r="D39" s="82" t="s">
        <v>695</v>
      </c>
      <c r="E39" s="346"/>
    </row>
    <row r="40" spans="2:5" s="22" customFormat="1" ht="15" customHeight="1">
      <c r="B40" s="472"/>
      <c r="C40" s="348" t="s">
        <v>2432</v>
      </c>
      <c r="D40" s="82" t="s">
        <v>697</v>
      </c>
      <c r="E40" s="346"/>
    </row>
    <row r="41" spans="2:5" s="22" customFormat="1" ht="15" customHeight="1">
      <c r="B41" s="472"/>
      <c r="C41" s="348" t="s">
        <v>2433</v>
      </c>
      <c r="D41" s="82" t="s">
        <v>698</v>
      </c>
      <c r="E41" s="346"/>
    </row>
    <row r="42" spans="2:5" s="22" customFormat="1" ht="15" customHeight="1">
      <c r="B42" s="472"/>
      <c r="C42" s="348" t="s">
        <v>2434</v>
      </c>
      <c r="D42" s="82" t="s">
        <v>699</v>
      </c>
      <c r="E42" s="346"/>
    </row>
    <row r="43" spans="2:5" s="22" customFormat="1" ht="15" customHeight="1">
      <c r="B43" s="472"/>
      <c r="C43" s="348" t="s">
        <v>2435</v>
      </c>
      <c r="D43" s="82" t="s">
        <v>660</v>
      </c>
      <c r="E43" s="346"/>
    </row>
    <row r="44" spans="2:5" s="22" customFormat="1" ht="15" customHeight="1">
      <c r="B44" s="472"/>
      <c r="C44" s="348" t="s">
        <v>2436</v>
      </c>
      <c r="D44" s="82" t="s">
        <v>661</v>
      </c>
      <c r="E44" s="346"/>
    </row>
    <row r="45" spans="2:5" s="22" customFormat="1" ht="15" customHeight="1">
      <c r="B45" s="472"/>
      <c r="C45" s="348" t="s">
        <v>1838</v>
      </c>
      <c r="D45" s="82" t="s">
        <v>662</v>
      </c>
      <c r="E45" s="346"/>
    </row>
    <row r="46" spans="2:5" s="22" customFormat="1" ht="15" customHeight="1">
      <c r="B46" s="472"/>
      <c r="C46" s="348" t="s">
        <v>1839</v>
      </c>
      <c r="D46" s="82" t="s">
        <v>663</v>
      </c>
      <c r="E46" s="346"/>
    </row>
    <row r="47" spans="2:5" s="22" customFormat="1" ht="15" customHeight="1">
      <c r="B47" s="472"/>
      <c r="C47" s="348" t="s">
        <v>2437</v>
      </c>
      <c r="D47" s="82" t="s">
        <v>905</v>
      </c>
      <c r="E47" s="346"/>
    </row>
    <row r="48" spans="2:5" s="22" customFormat="1" ht="15" customHeight="1">
      <c r="B48" s="472"/>
      <c r="C48" s="348" t="s">
        <v>1840</v>
      </c>
      <c r="D48" s="82" t="s">
        <v>906</v>
      </c>
      <c r="E48" s="346"/>
    </row>
    <row r="49" spans="2:5" s="22" customFormat="1" ht="15" customHeight="1">
      <c r="B49" s="472"/>
      <c r="C49" s="348" t="s">
        <v>1584</v>
      </c>
      <c r="D49" s="82" t="s">
        <v>1585</v>
      </c>
      <c r="E49" s="346"/>
    </row>
    <row r="50" spans="2:5" s="22" customFormat="1" ht="15" customHeight="1">
      <c r="B50" s="472"/>
      <c r="C50" s="82" t="s">
        <v>2438</v>
      </c>
      <c r="D50" s="82" t="s">
        <v>2439</v>
      </c>
      <c r="E50" s="346"/>
    </row>
    <row r="51" spans="2:5" s="22" customFormat="1" ht="15" customHeight="1">
      <c r="B51" s="472"/>
      <c r="C51" s="348" t="s">
        <v>2440</v>
      </c>
      <c r="D51" s="82" t="s">
        <v>2441</v>
      </c>
      <c r="E51" s="346"/>
    </row>
    <row r="52" spans="2:5" s="22" customFormat="1" ht="15" customHeight="1">
      <c r="B52" s="472"/>
      <c r="C52" s="348" t="s">
        <v>2442</v>
      </c>
      <c r="D52" s="82" t="s">
        <v>658</v>
      </c>
      <c r="E52" s="346"/>
    </row>
    <row r="53" spans="2:5" s="22" customFormat="1" ht="15" customHeight="1">
      <c r="B53" s="472"/>
      <c r="C53" s="348" t="s">
        <v>2443</v>
      </c>
      <c r="D53" s="82" t="s">
        <v>1765</v>
      </c>
      <c r="E53" s="346"/>
    </row>
    <row r="54" spans="2:5" s="22" customFormat="1" ht="15" customHeight="1">
      <c r="B54" s="472"/>
      <c r="C54" s="348" t="s">
        <v>2444</v>
      </c>
      <c r="D54" s="82" t="s">
        <v>1766</v>
      </c>
      <c r="E54" s="346"/>
    </row>
    <row r="55" spans="2:5" s="22" customFormat="1" ht="15" customHeight="1">
      <c r="B55" s="472"/>
      <c r="C55" s="348" t="s">
        <v>2445</v>
      </c>
      <c r="D55" s="82" t="s">
        <v>1767</v>
      </c>
      <c r="E55" s="346"/>
    </row>
    <row r="56" spans="2:5" s="22" customFormat="1" ht="15" customHeight="1">
      <c r="B56" s="472"/>
      <c r="C56" s="348" t="s">
        <v>2446</v>
      </c>
      <c r="D56" s="82" t="s">
        <v>1768</v>
      </c>
      <c r="E56" s="346"/>
    </row>
    <row r="57" spans="2:5" s="22" customFormat="1" ht="15" customHeight="1">
      <c r="B57" s="472"/>
      <c r="C57" s="348" t="s">
        <v>2447</v>
      </c>
      <c r="D57" s="82" t="s">
        <v>1769</v>
      </c>
      <c r="E57" s="346"/>
    </row>
    <row r="58" spans="2:5" s="22" customFormat="1" ht="15" customHeight="1">
      <c r="B58" s="472"/>
      <c r="C58" s="348" t="s">
        <v>2448</v>
      </c>
      <c r="D58" s="82" t="s">
        <v>1770</v>
      </c>
      <c r="E58" s="346"/>
    </row>
    <row r="59" spans="2:5" s="22" customFormat="1" ht="15" customHeight="1">
      <c r="B59" s="472"/>
      <c r="C59" s="348" t="s">
        <v>2449</v>
      </c>
      <c r="D59" s="82" t="s">
        <v>1586</v>
      </c>
      <c r="E59" s="346"/>
    </row>
    <row r="60" spans="2:5" s="22" customFormat="1" ht="15" customHeight="1">
      <c r="B60" s="472"/>
      <c r="C60" s="348" t="s">
        <v>2450</v>
      </c>
      <c r="D60" s="82" t="s">
        <v>1798</v>
      </c>
      <c r="E60" s="346"/>
    </row>
    <row r="61" spans="2:5" s="22" customFormat="1" ht="15" customHeight="1">
      <c r="B61" s="472"/>
      <c r="C61" s="350" t="s">
        <v>2451</v>
      </c>
      <c r="D61" s="82" t="s">
        <v>1587</v>
      </c>
      <c r="E61" s="346"/>
    </row>
    <row r="62" spans="2:5" s="22" customFormat="1" ht="15" customHeight="1">
      <c r="B62" s="472"/>
      <c r="C62" s="82" t="s">
        <v>2452</v>
      </c>
      <c r="D62" s="82" t="s">
        <v>2439</v>
      </c>
      <c r="E62" s="346"/>
    </row>
    <row r="63" spans="2:5" s="22" customFormat="1" ht="15" customHeight="1">
      <c r="B63" s="472"/>
      <c r="C63" s="82" t="s">
        <v>2453</v>
      </c>
      <c r="D63" s="82" t="s">
        <v>2454</v>
      </c>
      <c r="E63" s="346"/>
    </row>
    <row r="64" spans="2:5" s="22" customFormat="1" ht="15" customHeight="1">
      <c r="B64" s="497"/>
      <c r="C64" s="82" t="s">
        <v>2455</v>
      </c>
      <c r="D64" s="82" t="s">
        <v>2456</v>
      </c>
      <c r="E64" s="351"/>
    </row>
    <row r="65" spans="2:5" s="22" customFormat="1" ht="15" customHeight="1">
      <c r="B65" s="497"/>
      <c r="C65" s="82" t="s">
        <v>2457</v>
      </c>
      <c r="D65" s="82" t="s">
        <v>2458</v>
      </c>
      <c r="E65" s="351"/>
    </row>
    <row r="66" spans="2:5" s="22" customFormat="1" ht="15" customHeight="1">
      <c r="B66" s="498"/>
      <c r="C66" s="82" t="s">
        <v>2459</v>
      </c>
      <c r="D66" s="82" t="s">
        <v>2460</v>
      </c>
      <c r="E66" s="351"/>
    </row>
  </sheetData>
  <sheetProtection/>
  <mergeCells count="3">
    <mergeCell ref="B16:B36"/>
    <mergeCell ref="B38:B66"/>
    <mergeCell ref="B6:B11"/>
  </mergeCells>
  <printOptions/>
  <pageMargins left="0.4724409448818898" right="0.4724409448818898" top="0.5905511811023623" bottom="0.5905511811023623" header="0" footer="0"/>
  <pageSetup horizontalDpi="600" verticalDpi="600" orientation="portrait" pageOrder="overThenDown" paperSize="9" r:id="rId1"/>
  <rowBreaks count="1" manualBreakCount="1">
    <brk id="37" max="255" man="1"/>
  </rowBreaks>
</worksheet>
</file>

<file path=xl/worksheets/sheet19.xml><?xml version="1.0" encoding="utf-8"?>
<worksheet xmlns="http://schemas.openxmlformats.org/spreadsheetml/2006/main" xmlns:r="http://schemas.openxmlformats.org/officeDocument/2006/relationships">
  <sheetPr>
    <tabColor rgb="FF00B0F0"/>
  </sheetPr>
  <dimension ref="B1:K30"/>
  <sheetViews>
    <sheetView zoomScalePageLayoutView="0" workbookViewId="0" topLeftCell="A7">
      <selection activeCell="A12" sqref="A12:A40"/>
    </sheetView>
  </sheetViews>
  <sheetFormatPr defaultColWidth="9.00390625" defaultRowHeight="15" customHeight="1"/>
  <cols>
    <col min="1" max="1" width="3.125" style="352" customWidth="1"/>
    <col min="2" max="2" width="2.625" style="352" customWidth="1"/>
    <col min="3" max="11" width="9.125" style="352" customWidth="1"/>
    <col min="12" max="12" width="5.875" style="352" customWidth="1"/>
    <col min="13" max="13" width="3.00390625" style="352" bestFit="1" customWidth="1"/>
    <col min="14" max="16384" width="9.00390625" style="352" customWidth="1"/>
  </cols>
  <sheetData>
    <row r="1" ht="15" customHeight="1">
      <c r="B1" s="353" t="s">
        <v>2529</v>
      </c>
    </row>
    <row r="3" spans="2:8" ht="15" customHeight="1">
      <c r="B3" s="508" t="s">
        <v>807</v>
      </c>
      <c r="C3" s="508"/>
      <c r="D3" s="354" t="s">
        <v>808</v>
      </c>
      <c r="E3" s="354" t="s">
        <v>809</v>
      </c>
      <c r="F3" s="354" t="s">
        <v>2473</v>
      </c>
      <c r="G3" s="354" t="s">
        <v>1572</v>
      </c>
      <c r="H3" s="354" t="s">
        <v>2474</v>
      </c>
    </row>
    <row r="4" spans="2:8" ht="18" customHeight="1">
      <c r="B4" s="500" t="s">
        <v>1573</v>
      </c>
      <c r="C4" s="376" t="s">
        <v>1791</v>
      </c>
      <c r="D4" s="355">
        <v>24746</v>
      </c>
      <c r="E4" s="355">
        <v>338168</v>
      </c>
      <c r="F4" s="356">
        <f aca="true" t="shared" si="0" ref="F4:F9">ROUND(D4/E4,4)*100</f>
        <v>7.32</v>
      </c>
      <c r="G4" s="355">
        <v>134631</v>
      </c>
      <c r="H4" s="356">
        <f aca="true" t="shared" si="1" ref="H4:H9">ROUND(D4/G4,4)*100</f>
        <v>18.38</v>
      </c>
    </row>
    <row r="5" spans="2:8" ht="18" customHeight="1">
      <c r="B5" s="500"/>
      <c r="C5" s="376" t="s">
        <v>1792</v>
      </c>
      <c r="D5" s="355">
        <v>24524</v>
      </c>
      <c r="E5" s="355">
        <v>338162</v>
      </c>
      <c r="F5" s="356">
        <f t="shared" si="0"/>
        <v>7.249999999999999</v>
      </c>
      <c r="G5" s="355">
        <v>134454</v>
      </c>
      <c r="H5" s="356">
        <f t="shared" si="1"/>
        <v>18.240000000000002</v>
      </c>
    </row>
    <row r="6" spans="2:8" ht="18" customHeight="1">
      <c r="B6" s="500"/>
      <c r="C6" s="376" t="s">
        <v>1793</v>
      </c>
      <c r="D6" s="355">
        <v>24527</v>
      </c>
      <c r="E6" s="355">
        <v>335640</v>
      </c>
      <c r="F6" s="356">
        <f t="shared" si="0"/>
        <v>7.31</v>
      </c>
      <c r="G6" s="355">
        <v>129986</v>
      </c>
      <c r="H6" s="356">
        <f t="shared" si="1"/>
        <v>18.87</v>
      </c>
    </row>
    <row r="7" spans="2:8" ht="18" customHeight="1">
      <c r="B7" s="500" t="s">
        <v>461</v>
      </c>
      <c r="C7" s="376" t="s">
        <v>1791</v>
      </c>
      <c r="D7" s="355">
        <v>549</v>
      </c>
      <c r="E7" s="355">
        <v>338168</v>
      </c>
      <c r="F7" s="356">
        <f t="shared" si="0"/>
        <v>0.16</v>
      </c>
      <c r="G7" s="355">
        <v>134631</v>
      </c>
      <c r="H7" s="356">
        <f t="shared" si="1"/>
        <v>0.41000000000000003</v>
      </c>
    </row>
    <row r="8" spans="2:8" ht="18" customHeight="1">
      <c r="B8" s="500"/>
      <c r="C8" s="376" t="s">
        <v>1792</v>
      </c>
      <c r="D8" s="355">
        <v>556</v>
      </c>
      <c r="E8" s="355">
        <v>338162</v>
      </c>
      <c r="F8" s="356">
        <f t="shared" si="0"/>
        <v>0.16</v>
      </c>
      <c r="G8" s="355">
        <v>134454</v>
      </c>
      <c r="H8" s="356">
        <f t="shared" si="1"/>
        <v>0.41000000000000003</v>
      </c>
    </row>
    <row r="9" spans="2:8" ht="18" customHeight="1">
      <c r="B9" s="500"/>
      <c r="C9" s="376" t="s">
        <v>1793</v>
      </c>
      <c r="D9" s="355">
        <v>482</v>
      </c>
      <c r="E9" s="355">
        <v>335640</v>
      </c>
      <c r="F9" s="356">
        <f t="shared" si="0"/>
        <v>0.13999999999999999</v>
      </c>
      <c r="G9" s="355">
        <v>129986</v>
      </c>
      <c r="H9" s="356">
        <f t="shared" si="1"/>
        <v>0.37</v>
      </c>
    </row>
    <row r="12" ht="15" customHeight="1">
      <c r="B12" s="353" t="s">
        <v>2530</v>
      </c>
    </row>
    <row r="14" spans="2:10" ht="15" customHeight="1">
      <c r="B14" s="501" t="s">
        <v>807</v>
      </c>
      <c r="C14" s="503"/>
      <c r="D14" s="501" t="s">
        <v>437</v>
      </c>
      <c r="E14" s="502"/>
      <c r="F14" s="502"/>
      <c r="G14" s="502"/>
      <c r="H14" s="503"/>
      <c r="I14" s="506" t="s">
        <v>720</v>
      </c>
      <c r="J14" s="357"/>
    </row>
    <row r="15" spans="2:10" ht="15" customHeight="1">
      <c r="B15" s="504"/>
      <c r="C15" s="505"/>
      <c r="D15" s="358" t="s">
        <v>433</v>
      </c>
      <c r="E15" s="358" t="s">
        <v>434</v>
      </c>
      <c r="F15" s="358" t="s">
        <v>435</v>
      </c>
      <c r="G15" s="358" t="s">
        <v>436</v>
      </c>
      <c r="H15" s="358" t="s">
        <v>224</v>
      </c>
      <c r="I15" s="507"/>
      <c r="J15" s="357"/>
    </row>
    <row r="16" spans="2:11" ht="18" customHeight="1">
      <c r="B16" s="500" t="s">
        <v>1573</v>
      </c>
      <c r="C16" s="376" t="s">
        <v>1791</v>
      </c>
      <c r="D16" s="377">
        <v>9818</v>
      </c>
      <c r="E16" s="72">
        <v>14059</v>
      </c>
      <c r="F16" s="72">
        <v>805</v>
      </c>
      <c r="G16" s="72">
        <v>64</v>
      </c>
      <c r="H16" s="378"/>
      <c r="I16" s="360">
        <f>SUM(D16:G16)</f>
        <v>24746</v>
      </c>
      <c r="J16" s="361"/>
      <c r="K16" s="362"/>
    </row>
    <row r="17" spans="2:11" ht="18" customHeight="1">
      <c r="B17" s="500"/>
      <c r="C17" s="376" t="s">
        <v>1792</v>
      </c>
      <c r="D17" s="377">
        <v>9717</v>
      </c>
      <c r="E17" s="72">
        <v>13954</v>
      </c>
      <c r="F17" s="72">
        <v>799</v>
      </c>
      <c r="G17" s="72">
        <v>54</v>
      </c>
      <c r="H17" s="378"/>
      <c r="I17" s="360">
        <f>SUM(D17:G17)</f>
        <v>24524</v>
      </c>
      <c r="J17" s="361"/>
      <c r="K17" s="362"/>
    </row>
    <row r="18" spans="2:11" ht="18" customHeight="1">
      <c r="B18" s="500"/>
      <c r="C18" s="376" t="s">
        <v>1793</v>
      </c>
      <c r="D18" s="377">
        <v>9655</v>
      </c>
      <c r="E18" s="72">
        <v>14036</v>
      </c>
      <c r="F18" s="72">
        <v>836</v>
      </c>
      <c r="G18" s="378"/>
      <c r="H18" s="378"/>
      <c r="I18" s="360">
        <f>SUM(D18:G18)</f>
        <v>24527</v>
      </c>
      <c r="J18" s="361"/>
      <c r="K18" s="362"/>
    </row>
    <row r="19" spans="2:11" ht="18" customHeight="1">
      <c r="B19" s="500" t="s">
        <v>461</v>
      </c>
      <c r="C19" s="376" t="s">
        <v>1791</v>
      </c>
      <c r="D19" s="359">
        <v>32</v>
      </c>
      <c r="E19" s="360">
        <v>3</v>
      </c>
      <c r="F19" s="360">
        <v>433</v>
      </c>
      <c r="G19" s="360">
        <v>11</v>
      </c>
      <c r="H19" s="360">
        <v>70</v>
      </c>
      <c r="I19" s="360">
        <f>SUM(D19:H19)</f>
        <v>549</v>
      </c>
      <c r="J19" s="361"/>
      <c r="K19" s="362"/>
    </row>
    <row r="20" spans="2:11" ht="18" customHeight="1">
      <c r="B20" s="500"/>
      <c r="C20" s="376" t="s">
        <v>1792</v>
      </c>
      <c r="D20" s="359">
        <v>33</v>
      </c>
      <c r="E20" s="360">
        <v>6</v>
      </c>
      <c r="F20" s="360">
        <v>433</v>
      </c>
      <c r="G20" s="360">
        <v>13</v>
      </c>
      <c r="H20" s="360">
        <v>71</v>
      </c>
      <c r="I20" s="360">
        <f>SUM(D20:H20)</f>
        <v>556</v>
      </c>
      <c r="J20" s="361"/>
      <c r="K20" s="362"/>
    </row>
    <row r="21" spans="2:11" ht="18" customHeight="1">
      <c r="B21" s="500"/>
      <c r="C21" s="376" t="s">
        <v>1793</v>
      </c>
      <c r="D21" s="363">
        <v>40</v>
      </c>
      <c r="E21" s="363">
        <v>7</v>
      </c>
      <c r="F21" s="363">
        <v>365</v>
      </c>
      <c r="G21" s="364"/>
      <c r="H21" s="363">
        <v>70</v>
      </c>
      <c r="I21" s="360">
        <f>SUM(D21:H21)</f>
        <v>482</v>
      </c>
      <c r="J21" s="361"/>
      <c r="K21" s="362"/>
    </row>
    <row r="22" s="365" customFormat="1" ht="15" customHeight="1"/>
    <row r="23" s="365" customFormat="1" ht="15" customHeight="1">
      <c r="B23" s="365" t="s">
        <v>348</v>
      </c>
    </row>
    <row r="24" s="365" customFormat="1" ht="15" customHeight="1">
      <c r="B24" s="365" t="s">
        <v>349</v>
      </c>
    </row>
    <row r="25" s="365" customFormat="1" ht="15" customHeight="1">
      <c r="B25" s="365" t="s">
        <v>350</v>
      </c>
    </row>
    <row r="26" s="365" customFormat="1" ht="15" customHeight="1">
      <c r="B26" s="365" t="s">
        <v>2471</v>
      </c>
    </row>
    <row r="27" s="365" customFormat="1" ht="15" customHeight="1">
      <c r="B27" s="365" t="s">
        <v>83</v>
      </c>
    </row>
    <row r="28" spans="2:8" ht="15" customHeight="1">
      <c r="B28" s="366"/>
      <c r="C28" s="357"/>
      <c r="D28" s="361"/>
      <c r="E28" s="361"/>
      <c r="F28" s="367"/>
      <c r="G28" s="361"/>
      <c r="H28" s="367"/>
    </row>
    <row r="30" ht="15" customHeight="1">
      <c r="B30" s="370"/>
    </row>
  </sheetData>
  <sheetProtection/>
  <mergeCells count="8">
    <mergeCell ref="B16:B18"/>
    <mergeCell ref="B19:B21"/>
    <mergeCell ref="D14:H14"/>
    <mergeCell ref="B14:C15"/>
    <mergeCell ref="I14:I15"/>
    <mergeCell ref="B3:C3"/>
    <mergeCell ref="B4:B6"/>
    <mergeCell ref="B7:B9"/>
  </mergeCells>
  <printOptions/>
  <pageMargins left="0.75" right="0.75" top="1" bottom="1" header="0.512" footer="0.51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00B0F0"/>
  </sheetPr>
  <dimension ref="A1:D6"/>
  <sheetViews>
    <sheetView zoomScalePageLayoutView="0" workbookViewId="0" topLeftCell="A1">
      <selection activeCell="A1" sqref="A1"/>
    </sheetView>
  </sheetViews>
  <sheetFormatPr defaultColWidth="9.00390625" defaultRowHeight="13.5"/>
  <cols>
    <col min="1" max="1" width="20.375" style="0" customWidth="1"/>
    <col min="2" max="2" width="21.25390625" style="0" customWidth="1"/>
    <col min="3" max="3" width="21.125" style="0" customWidth="1"/>
  </cols>
  <sheetData>
    <row r="1" ht="13.5">
      <c r="A1" s="383" t="s">
        <v>2520</v>
      </c>
    </row>
    <row r="2" ht="13.5">
      <c r="A2" s="384"/>
    </row>
    <row r="3" spans="1:4" ht="19.5" customHeight="1">
      <c r="A3" s="385" t="s">
        <v>2504</v>
      </c>
      <c r="B3" s="385" t="s">
        <v>2505</v>
      </c>
      <c r="C3" s="385" t="s">
        <v>2506</v>
      </c>
      <c r="D3" s="385" t="s">
        <v>2507</v>
      </c>
    </row>
    <row r="4" spans="1:4" ht="19.5" customHeight="1">
      <c r="A4" s="386" t="s">
        <v>2508</v>
      </c>
      <c r="B4" s="386" t="s">
        <v>2509</v>
      </c>
      <c r="C4" s="397" t="s">
        <v>2510</v>
      </c>
      <c r="D4" s="398" t="s">
        <v>2511</v>
      </c>
    </row>
    <row r="5" spans="1:4" ht="19.5" customHeight="1">
      <c r="A5" s="386" t="s">
        <v>2512</v>
      </c>
      <c r="B5" s="386" t="s">
        <v>2513</v>
      </c>
      <c r="C5" s="397"/>
      <c r="D5" s="398"/>
    </row>
    <row r="6" spans="1:4" ht="19.5" customHeight="1">
      <c r="A6" s="386" t="s">
        <v>2514</v>
      </c>
      <c r="B6" s="386" t="s">
        <v>2515</v>
      </c>
      <c r="C6" s="386" t="s">
        <v>2516</v>
      </c>
      <c r="D6" s="385" t="s">
        <v>2511</v>
      </c>
    </row>
  </sheetData>
  <sheetProtection/>
  <mergeCells count="2">
    <mergeCell ref="C4:C5"/>
    <mergeCell ref="D4:D5"/>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B0F0"/>
  </sheetPr>
  <dimension ref="B1:M25"/>
  <sheetViews>
    <sheetView zoomScalePageLayoutView="0" workbookViewId="0" topLeftCell="A1">
      <selection activeCell="A1" sqref="A1"/>
    </sheetView>
  </sheetViews>
  <sheetFormatPr defaultColWidth="9.00390625" defaultRowHeight="15" customHeight="1"/>
  <cols>
    <col min="1" max="1" width="3.125" style="22" customWidth="1"/>
    <col min="2" max="2" width="4.75390625" style="22" bestFit="1" customWidth="1"/>
    <col min="3" max="3" width="32.875" style="22" customWidth="1"/>
    <col min="4" max="8" width="10.625" style="22" customWidth="1"/>
    <col min="9" max="9" width="10.00390625" style="22" customWidth="1"/>
    <col min="10" max="16384" width="9.00390625" style="22" customWidth="1"/>
  </cols>
  <sheetData>
    <row r="1" ht="15" customHeight="1">
      <c r="B1" s="22" t="s">
        <v>2531</v>
      </c>
    </row>
    <row r="3" spans="2:8" ht="15" customHeight="1">
      <c r="B3" s="407" t="s">
        <v>1115</v>
      </c>
      <c r="C3" s="402" t="s">
        <v>1396</v>
      </c>
      <c r="D3" s="399" t="s">
        <v>486</v>
      </c>
      <c r="E3" s="400"/>
      <c r="F3" s="400"/>
      <c r="G3" s="401"/>
      <c r="H3" s="512" t="s">
        <v>720</v>
      </c>
    </row>
    <row r="4" spans="2:8" ht="15" customHeight="1">
      <c r="B4" s="408"/>
      <c r="C4" s="469"/>
      <c r="D4" s="21" t="s">
        <v>2475</v>
      </c>
      <c r="E4" s="21" t="s">
        <v>2476</v>
      </c>
      <c r="F4" s="21" t="s">
        <v>2477</v>
      </c>
      <c r="G4" s="21" t="s">
        <v>2478</v>
      </c>
      <c r="H4" s="512"/>
    </row>
    <row r="5" spans="2:13" ht="15" customHeight="1">
      <c r="B5" s="509" t="s">
        <v>1791</v>
      </c>
      <c r="C5" s="136" t="s">
        <v>1800</v>
      </c>
      <c r="D5" s="92">
        <v>7461</v>
      </c>
      <c r="E5" s="92">
        <v>740</v>
      </c>
      <c r="F5" s="92">
        <v>640</v>
      </c>
      <c r="G5" s="92">
        <v>451</v>
      </c>
      <c r="H5" s="89">
        <f aca="true" t="shared" si="0" ref="H5:H10">SUM(D5:G5)</f>
        <v>9292</v>
      </c>
      <c r="J5" s="310"/>
      <c r="K5" s="310"/>
      <c r="L5" s="310"/>
      <c r="M5" s="310"/>
    </row>
    <row r="6" spans="2:13" ht="15" customHeight="1">
      <c r="B6" s="510"/>
      <c r="C6" s="137" t="s">
        <v>1495</v>
      </c>
      <c r="D6" s="138">
        <v>2372</v>
      </c>
      <c r="E6" s="138">
        <v>150</v>
      </c>
      <c r="F6" s="138">
        <v>140</v>
      </c>
      <c r="G6" s="138">
        <v>127</v>
      </c>
      <c r="H6" s="139">
        <f t="shared" si="0"/>
        <v>2789</v>
      </c>
      <c r="J6" s="310"/>
      <c r="K6" s="310"/>
      <c r="L6" s="310"/>
      <c r="M6" s="310"/>
    </row>
    <row r="7" spans="2:13" ht="15" customHeight="1">
      <c r="B7" s="510"/>
      <c r="C7" s="137" t="s">
        <v>1796</v>
      </c>
      <c r="D7" s="138">
        <v>3738</v>
      </c>
      <c r="E7" s="138">
        <v>353</v>
      </c>
      <c r="F7" s="138">
        <v>308</v>
      </c>
      <c r="G7" s="138">
        <v>243</v>
      </c>
      <c r="H7" s="139">
        <f t="shared" si="0"/>
        <v>4642</v>
      </c>
      <c r="J7" s="310"/>
      <c r="K7" s="310"/>
      <c r="L7" s="310"/>
      <c r="M7" s="310"/>
    </row>
    <row r="8" spans="2:13" ht="15" customHeight="1">
      <c r="B8" s="510"/>
      <c r="C8" s="238" t="s">
        <v>1594</v>
      </c>
      <c r="D8" s="138">
        <v>1994</v>
      </c>
      <c r="E8" s="138">
        <v>137</v>
      </c>
      <c r="F8" s="138">
        <v>168</v>
      </c>
      <c r="G8" s="138">
        <v>96</v>
      </c>
      <c r="H8" s="138">
        <f t="shared" si="0"/>
        <v>2395</v>
      </c>
      <c r="J8" s="310"/>
      <c r="K8" s="310"/>
      <c r="L8" s="310"/>
      <c r="M8" s="310"/>
    </row>
    <row r="9" spans="2:13" ht="15" customHeight="1">
      <c r="B9" s="510"/>
      <c r="C9" s="238" t="s">
        <v>1799</v>
      </c>
      <c r="D9" s="138">
        <v>1498</v>
      </c>
      <c r="E9" s="138">
        <v>120</v>
      </c>
      <c r="F9" s="138">
        <v>101</v>
      </c>
      <c r="G9" s="138">
        <v>84</v>
      </c>
      <c r="H9" s="138">
        <f t="shared" si="0"/>
        <v>1803</v>
      </c>
      <c r="J9" s="310"/>
      <c r="K9" s="310"/>
      <c r="L9" s="310"/>
      <c r="M9" s="310"/>
    </row>
    <row r="10" spans="2:8" ht="15" customHeight="1">
      <c r="B10" s="510"/>
      <c r="C10" s="94" t="s">
        <v>2461</v>
      </c>
      <c r="D10" s="90">
        <v>2996</v>
      </c>
      <c r="E10" s="90">
        <v>311</v>
      </c>
      <c r="F10" s="90">
        <v>289</v>
      </c>
      <c r="G10" s="90">
        <v>229</v>
      </c>
      <c r="H10" s="90">
        <f t="shared" si="0"/>
        <v>3825</v>
      </c>
    </row>
    <row r="11" spans="2:8" ht="15" customHeight="1">
      <c r="B11" s="511"/>
      <c r="C11" s="88" t="s">
        <v>720</v>
      </c>
      <c r="D11" s="45">
        <f>SUM(D5:D10)</f>
        <v>20059</v>
      </c>
      <c r="E11" s="45">
        <f>SUM(E5:E10)</f>
        <v>1811</v>
      </c>
      <c r="F11" s="45">
        <f>SUM(F5:F10)</f>
        <v>1646</v>
      </c>
      <c r="G11" s="45">
        <f>SUM(G5:G10)</f>
        <v>1230</v>
      </c>
      <c r="H11" s="45">
        <f>SUM(H5:H10)</f>
        <v>24746</v>
      </c>
    </row>
    <row r="12" spans="2:8" ht="15" customHeight="1">
      <c r="B12" s="509" t="s">
        <v>1792</v>
      </c>
      <c r="C12" s="136" t="s">
        <v>1800</v>
      </c>
      <c r="D12" s="92">
        <v>7254</v>
      </c>
      <c r="E12" s="92">
        <v>726</v>
      </c>
      <c r="F12" s="92">
        <v>625</v>
      </c>
      <c r="G12" s="92">
        <v>445</v>
      </c>
      <c r="H12" s="89">
        <f aca="true" t="shared" si="1" ref="H12:H17">SUM(D12:G12)</f>
        <v>9050</v>
      </c>
    </row>
    <row r="13" spans="2:8" ht="15" customHeight="1">
      <c r="B13" s="510"/>
      <c r="C13" s="137" t="s">
        <v>1495</v>
      </c>
      <c r="D13" s="138">
        <v>2374</v>
      </c>
      <c r="E13" s="138">
        <v>150</v>
      </c>
      <c r="F13" s="138">
        <v>140</v>
      </c>
      <c r="G13" s="138">
        <v>127</v>
      </c>
      <c r="H13" s="139">
        <f t="shared" si="1"/>
        <v>2791</v>
      </c>
    </row>
    <row r="14" spans="2:8" ht="15" customHeight="1">
      <c r="B14" s="510"/>
      <c r="C14" s="137" t="s">
        <v>1796</v>
      </c>
      <c r="D14" s="138">
        <v>3739</v>
      </c>
      <c r="E14" s="138">
        <v>353</v>
      </c>
      <c r="F14" s="138">
        <v>308</v>
      </c>
      <c r="G14" s="138">
        <v>243</v>
      </c>
      <c r="H14" s="139">
        <f t="shared" si="1"/>
        <v>4643</v>
      </c>
    </row>
    <row r="15" spans="2:8" ht="15" customHeight="1">
      <c r="B15" s="510"/>
      <c r="C15" s="238" t="s">
        <v>1594</v>
      </c>
      <c r="D15" s="138">
        <v>2000</v>
      </c>
      <c r="E15" s="138">
        <v>137</v>
      </c>
      <c r="F15" s="138">
        <v>168</v>
      </c>
      <c r="G15" s="138">
        <v>96</v>
      </c>
      <c r="H15" s="138">
        <f t="shared" si="1"/>
        <v>2401</v>
      </c>
    </row>
    <row r="16" spans="2:8" ht="15" customHeight="1">
      <c r="B16" s="510"/>
      <c r="C16" s="238" t="s">
        <v>1799</v>
      </c>
      <c r="D16" s="138">
        <v>1498</v>
      </c>
      <c r="E16" s="138">
        <v>120</v>
      </c>
      <c r="F16" s="138">
        <v>101</v>
      </c>
      <c r="G16" s="138">
        <v>83</v>
      </c>
      <c r="H16" s="138">
        <f t="shared" si="1"/>
        <v>1802</v>
      </c>
    </row>
    <row r="17" spans="2:8" ht="15" customHeight="1">
      <c r="B17" s="510"/>
      <c r="C17" s="94" t="s">
        <v>2461</v>
      </c>
      <c r="D17" s="90">
        <v>3005</v>
      </c>
      <c r="E17" s="90">
        <v>313</v>
      </c>
      <c r="F17" s="90">
        <v>290</v>
      </c>
      <c r="G17" s="90">
        <v>229</v>
      </c>
      <c r="H17" s="90">
        <f t="shared" si="1"/>
        <v>3837</v>
      </c>
    </row>
    <row r="18" spans="2:8" ht="15" customHeight="1">
      <c r="B18" s="511"/>
      <c r="C18" s="88" t="s">
        <v>720</v>
      </c>
      <c r="D18" s="45">
        <f>SUM(D12:D17)</f>
        <v>19870</v>
      </c>
      <c r="E18" s="45">
        <f>SUM(E12:E17)</f>
        <v>1799</v>
      </c>
      <c r="F18" s="45">
        <f>SUM(F12:F17)</f>
        <v>1632</v>
      </c>
      <c r="G18" s="45">
        <f>SUM(G12:G17)</f>
        <v>1223</v>
      </c>
      <c r="H18" s="45">
        <f>SUM(H12:H17)</f>
        <v>24524</v>
      </c>
    </row>
    <row r="19" spans="2:8" ht="15" customHeight="1">
      <c r="B19" s="509" t="s">
        <v>1793</v>
      </c>
      <c r="C19" s="136" t="s">
        <v>1800</v>
      </c>
      <c r="D19" s="92">
        <v>6697</v>
      </c>
      <c r="E19" s="92">
        <v>670</v>
      </c>
      <c r="F19" s="92">
        <v>690</v>
      </c>
      <c r="G19" s="92">
        <v>528</v>
      </c>
      <c r="H19" s="371">
        <f aca="true" t="shared" si="2" ref="H19:H24">SUM(D19:G19)</f>
        <v>8585</v>
      </c>
    </row>
    <row r="20" spans="2:8" ht="15" customHeight="1">
      <c r="B20" s="510"/>
      <c r="C20" s="137" t="s">
        <v>1495</v>
      </c>
      <c r="D20" s="138">
        <v>2379</v>
      </c>
      <c r="E20" s="138">
        <v>215</v>
      </c>
      <c r="F20" s="138">
        <v>174</v>
      </c>
      <c r="G20" s="138">
        <v>169</v>
      </c>
      <c r="H20" s="139">
        <f t="shared" si="2"/>
        <v>2937</v>
      </c>
    </row>
    <row r="21" spans="2:8" ht="15" customHeight="1">
      <c r="B21" s="510"/>
      <c r="C21" s="137" t="s">
        <v>1796</v>
      </c>
      <c r="D21" s="138">
        <v>3556</v>
      </c>
      <c r="E21" s="138">
        <v>323</v>
      </c>
      <c r="F21" s="138">
        <v>276</v>
      </c>
      <c r="G21" s="138">
        <v>301</v>
      </c>
      <c r="H21" s="139">
        <f t="shared" si="2"/>
        <v>4456</v>
      </c>
    </row>
    <row r="22" spans="2:8" ht="15" customHeight="1">
      <c r="B22" s="510"/>
      <c r="C22" s="238" t="s">
        <v>1594</v>
      </c>
      <c r="D22" s="138">
        <v>1892</v>
      </c>
      <c r="E22" s="138">
        <v>164</v>
      </c>
      <c r="F22" s="138">
        <v>182</v>
      </c>
      <c r="G22" s="138">
        <v>117</v>
      </c>
      <c r="H22" s="138">
        <f t="shared" si="2"/>
        <v>2355</v>
      </c>
    </row>
    <row r="23" spans="2:8" ht="15" customHeight="1">
      <c r="B23" s="510"/>
      <c r="C23" s="238" t="s">
        <v>1799</v>
      </c>
      <c r="D23" s="138">
        <v>1584</v>
      </c>
      <c r="E23" s="138">
        <v>139</v>
      </c>
      <c r="F23" s="138">
        <v>185</v>
      </c>
      <c r="G23" s="138">
        <v>159</v>
      </c>
      <c r="H23" s="138">
        <f t="shared" si="2"/>
        <v>2067</v>
      </c>
    </row>
    <row r="24" spans="2:8" ht="15" customHeight="1">
      <c r="B24" s="510"/>
      <c r="C24" s="94" t="s">
        <v>2461</v>
      </c>
      <c r="D24" s="90">
        <v>2955</v>
      </c>
      <c r="E24" s="90">
        <v>403</v>
      </c>
      <c r="F24" s="90">
        <v>411</v>
      </c>
      <c r="G24" s="90">
        <v>358</v>
      </c>
      <c r="H24" s="90">
        <f t="shared" si="2"/>
        <v>4127</v>
      </c>
    </row>
    <row r="25" spans="2:8" ht="15" customHeight="1">
      <c r="B25" s="511"/>
      <c r="C25" s="88" t="s">
        <v>720</v>
      </c>
      <c r="D25" s="45">
        <f>SUM(D19:D23)</f>
        <v>16108</v>
      </c>
      <c r="E25" s="45">
        <f>SUM(E19:E24)</f>
        <v>1914</v>
      </c>
      <c r="F25" s="45">
        <f>SUM(F19:F24)</f>
        <v>1918</v>
      </c>
      <c r="G25" s="45">
        <f>SUM(G19:G24)</f>
        <v>1632</v>
      </c>
      <c r="H25" s="45">
        <f>SUM(H19:H24)</f>
        <v>24527</v>
      </c>
    </row>
    <row r="40" ht="12"/>
  </sheetData>
  <sheetProtection/>
  <mergeCells count="7">
    <mergeCell ref="B19:B25"/>
    <mergeCell ref="H3:H4"/>
    <mergeCell ref="C3:C4"/>
    <mergeCell ref="D3:G3"/>
    <mergeCell ref="B3:B4"/>
    <mergeCell ref="B5:B11"/>
    <mergeCell ref="B12:B18"/>
  </mergeCells>
  <printOptions/>
  <pageMargins left="0.4724409448818898" right="0.4724409448818898" top="0.5905511811023623" bottom="0.5905511811023623" header="0" footer="0"/>
  <pageSetup horizontalDpi="600" verticalDpi="600" orientation="portrait" pageOrder="overThenDown" paperSize="9" r:id="rId1"/>
</worksheet>
</file>

<file path=xl/worksheets/sheet21.xml><?xml version="1.0" encoding="utf-8"?>
<worksheet xmlns="http://schemas.openxmlformats.org/spreadsheetml/2006/main" xmlns:r="http://schemas.openxmlformats.org/officeDocument/2006/relationships">
  <sheetPr>
    <tabColor rgb="FF00B0F0"/>
  </sheetPr>
  <dimension ref="B1:G14"/>
  <sheetViews>
    <sheetView zoomScalePageLayoutView="0" workbookViewId="0" topLeftCell="A1">
      <selection activeCell="A1" sqref="A1"/>
    </sheetView>
  </sheetViews>
  <sheetFormatPr defaultColWidth="9.00390625" defaultRowHeight="13.5"/>
  <cols>
    <col min="1" max="1" width="3.75390625" style="24" customWidth="1"/>
    <col min="2" max="2" width="50.625" style="24" customWidth="1"/>
    <col min="3" max="16384" width="9.00390625" style="24" customWidth="1"/>
  </cols>
  <sheetData>
    <row r="1" ht="12">
      <c r="B1" s="22" t="s">
        <v>2532</v>
      </c>
    </row>
    <row r="3" spans="2:6" ht="24" customHeight="1">
      <c r="B3" s="516" t="s">
        <v>644</v>
      </c>
      <c r="C3" s="517"/>
      <c r="D3" s="5" t="s">
        <v>1791</v>
      </c>
      <c r="E3" s="5" t="s">
        <v>1792</v>
      </c>
      <c r="F3" s="5" t="s">
        <v>1793</v>
      </c>
    </row>
    <row r="4" spans="2:6" ht="24" customHeight="1">
      <c r="B4" s="515" t="s">
        <v>384</v>
      </c>
      <c r="C4" s="514"/>
      <c r="D4" s="102">
        <v>0</v>
      </c>
      <c r="E4" s="102">
        <v>0</v>
      </c>
      <c r="F4" s="102">
        <v>0</v>
      </c>
    </row>
    <row r="5" spans="2:6" ht="24" customHeight="1">
      <c r="B5" s="515" t="s">
        <v>385</v>
      </c>
      <c r="C5" s="514"/>
      <c r="D5" s="102">
        <v>45</v>
      </c>
      <c r="E5" s="102">
        <v>50</v>
      </c>
      <c r="F5" s="102">
        <v>46</v>
      </c>
    </row>
    <row r="6" spans="2:6" ht="24" customHeight="1">
      <c r="B6" s="515" t="s">
        <v>896</v>
      </c>
      <c r="C6" s="514"/>
      <c r="D6" s="102">
        <v>1</v>
      </c>
      <c r="E6" s="102">
        <v>1</v>
      </c>
      <c r="F6" s="102">
        <v>1</v>
      </c>
    </row>
    <row r="7" spans="2:7" ht="36" customHeight="1">
      <c r="B7" s="515" t="s">
        <v>277</v>
      </c>
      <c r="C7" s="518"/>
      <c r="D7" s="102">
        <v>432</v>
      </c>
      <c r="E7" s="102">
        <v>432</v>
      </c>
      <c r="F7" s="102">
        <v>365</v>
      </c>
      <c r="G7" s="1"/>
    </row>
    <row r="8" spans="2:7" ht="24" customHeight="1">
      <c r="B8" s="513" t="s">
        <v>1850</v>
      </c>
      <c r="C8" s="514"/>
      <c r="D8" s="102">
        <v>0</v>
      </c>
      <c r="E8" s="102">
        <v>1</v>
      </c>
      <c r="F8" s="102">
        <v>0</v>
      </c>
      <c r="G8" s="1"/>
    </row>
    <row r="9" spans="2:7" ht="24" customHeight="1">
      <c r="B9" s="515" t="s">
        <v>462</v>
      </c>
      <c r="C9" s="514"/>
      <c r="D9" s="102">
        <v>0</v>
      </c>
      <c r="E9" s="102">
        <v>0</v>
      </c>
      <c r="F9" s="102">
        <v>0</v>
      </c>
      <c r="G9" s="1"/>
    </row>
    <row r="10" spans="2:6" ht="24" customHeight="1">
      <c r="B10" s="513" t="s">
        <v>840</v>
      </c>
      <c r="C10" s="514"/>
      <c r="D10" s="102">
        <v>1</v>
      </c>
      <c r="E10" s="102">
        <v>1</v>
      </c>
      <c r="F10" s="102">
        <v>0</v>
      </c>
    </row>
    <row r="11" spans="2:6" ht="24" customHeight="1">
      <c r="B11" s="515" t="s">
        <v>463</v>
      </c>
      <c r="C11" s="514"/>
      <c r="D11" s="102">
        <v>0</v>
      </c>
      <c r="E11" s="102">
        <v>0</v>
      </c>
      <c r="F11" s="102">
        <v>0</v>
      </c>
    </row>
    <row r="12" spans="2:6" ht="24" customHeight="1">
      <c r="B12" s="515" t="s">
        <v>464</v>
      </c>
      <c r="C12" s="514"/>
      <c r="D12" s="296"/>
      <c r="E12" s="296"/>
      <c r="F12" s="296"/>
    </row>
    <row r="13" spans="2:6" ht="24" customHeight="1">
      <c r="B13" s="515" t="s">
        <v>386</v>
      </c>
      <c r="C13" s="514"/>
      <c r="D13" s="159" t="s">
        <v>2320</v>
      </c>
      <c r="E13" s="159" t="s">
        <v>2321</v>
      </c>
      <c r="F13" s="159" t="s">
        <v>2322</v>
      </c>
    </row>
    <row r="14" spans="2:6" ht="24" customHeight="1">
      <c r="B14" s="516" t="s">
        <v>720</v>
      </c>
      <c r="C14" s="517"/>
      <c r="D14" s="115">
        <v>549</v>
      </c>
      <c r="E14" s="115">
        <v>556</v>
      </c>
      <c r="F14" s="115">
        <v>482</v>
      </c>
    </row>
  </sheetData>
  <sheetProtection/>
  <mergeCells count="12">
    <mergeCell ref="B14:C14"/>
    <mergeCell ref="B3:C3"/>
    <mergeCell ref="B4:C4"/>
    <mergeCell ref="B5:C5"/>
    <mergeCell ref="B6:C6"/>
    <mergeCell ref="B7:C7"/>
    <mergeCell ref="B8:C8"/>
    <mergeCell ref="B9:C9"/>
    <mergeCell ref="B10:C10"/>
    <mergeCell ref="B11:C11"/>
    <mergeCell ref="B12:C12"/>
    <mergeCell ref="B13:C13"/>
  </mergeCells>
  <printOptions/>
  <pageMargins left="0.4724409448818898" right="0.4724409448818898" top="0.5905511811023623" bottom="0.5905511811023623" header="0" footer="0"/>
  <pageSetup horizontalDpi="600" verticalDpi="600" orientation="portrait" pageOrder="overThenDown" paperSize="9" r:id="rId1"/>
</worksheet>
</file>

<file path=xl/worksheets/sheet22.xml><?xml version="1.0" encoding="utf-8"?>
<worksheet xmlns="http://schemas.openxmlformats.org/spreadsheetml/2006/main" xmlns:r="http://schemas.openxmlformats.org/officeDocument/2006/relationships">
  <sheetPr>
    <tabColor rgb="FF00B0F0"/>
  </sheetPr>
  <dimension ref="B1:H8"/>
  <sheetViews>
    <sheetView zoomScalePageLayoutView="0" workbookViewId="0" topLeftCell="A1">
      <selection activeCell="A1" sqref="A1"/>
    </sheetView>
  </sheetViews>
  <sheetFormatPr defaultColWidth="9.00390625" defaultRowHeight="15" customHeight="1"/>
  <cols>
    <col min="1" max="1" width="3.125" style="352" customWidth="1"/>
    <col min="2" max="2" width="2.625" style="352" customWidth="1"/>
    <col min="3" max="11" width="9.125" style="352" customWidth="1"/>
    <col min="12" max="12" width="5.875" style="352" customWidth="1"/>
    <col min="13" max="13" width="3.00390625" style="352" bestFit="1" customWidth="1"/>
    <col min="14" max="16384" width="9.00390625" style="352" customWidth="1"/>
  </cols>
  <sheetData>
    <row r="1" ht="15" customHeight="1">
      <c r="B1" s="353" t="s">
        <v>2533</v>
      </c>
    </row>
    <row r="3" spans="2:8" ht="30" customHeight="1">
      <c r="B3" s="508" t="s">
        <v>807</v>
      </c>
      <c r="C3" s="508"/>
      <c r="D3" s="519" t="s">
        <v>431</v>
      </c>
      <c r="E3" s="521" t="s">
        <v>1593</v>
      </c>
      <c r="F3" s="522"/>
      <c r="G3" s="523"/>
      <c r="H3" s="508" t="s">
        <v>720</v>
      </c>
    </row>
    <row r="4" spans="2:8" ht="45">
      <c r="B4" s="508"/>
      <c r="C4" s="508"/>
      <c r="D4" s="520"/>
      <c r="E4" s="368" t="s">
        <v>432</v>
      </c>
      <c r="F4" s="368" t="s">
        <v>731</v>
      </c>
      <c r="G4" s="369" t="s">
        <v>1778</v>
      </c>
      <c r="H4" s="508"/>
    </row>
    <row r="5" spans="2:8" ht="18" customHeight="1">
      <c r="B5" s="500" t="s">
        <v>461</v>
      </c>
      <c r="C5" s="380" t="s">
        <v>1791</v>
      </c>
      <c r="D5" s="360">
        <v>549</v>
      </c>
      <c r="E5" s="360">
        <v>0</v>
      </c>
      <c r="F5" s="360">
        <v>0</v>
      </c>
      <c r="G5" s="360">
        <f>SUM(E5:F5)</f>
        <v>0</v>
      </c>
      <c r="H5" s="360">
        <f>SUM(D5,G5)</f>
        <v>549</v>
      </c>
    </row>
    <row r="6" spans="2:8" ht="18" customHeight="1">
      <c r="B6" s="500"/>
      <c r="C6" s="380" t="s">
        <v>1792</v>
      </c>
      <c r="D6" s="360">
        <v>556</v>
      </c>
      <c r="E6" s="360">
        <v>0</v>
      </c>
      <c r="F6" s="360">
        <v>0</v>
      </c>
      <c r="G6" s="360">
        <v>0</v>
      </c>
      <c r="H6" s="360">
        <f>SUM(D6,G6)</f>
        <v>556</v>
      </c>
    </row>
    <row r="7" spans="2:8" ht="18" customHeight="1">
      <c r="B7" s="500"/>
      <c r="C7" s="380" t="s">
        <v>1793</v>
      </c>
      <c r="D7" s="360">
        <v>482</v>
      </c>
      <c r="E7" s="360">
        <v>0</v>
      </c>
      <c r="F7" s="360">
        <v>0</v>
      </c>
      <c r="G7" s="360">
        <f>SUM(E7:F7)</f>
        <v>0</v>
      </c>
      <c r="H7" s="360">
        <f>SUM(D7,G7)</f>
        <v>482</v>
      </c>
    </row>
    <row r="8" ht="15" customHeight="1">
      <c r="B8" s="370"/>
    </row>
  </sheetData>
  <sheetProtection/>
  <mergeCells count="5">
    <mergeCell ref="B5:B7"/>
    <mergeCell ref="B3:C4"/>
    <mergeCell ref="D3:D4"/>
    <mergeCell ref="E3:G3"/>
    <mergeCell ref="H3:H4"/>
  </mergeCells>
  <printOptions/>
  <pageMargins left="0.75" right="0.75" top="1" bottom="1" header="0.512" footer="0.512"/>
  <pageSetup horizontalDpi="600" verticalDpi="600" orientation="portrait" paperSize="9" scale="84" r:id="rId1"/>
</worksheet>
</file>

<file path=xl/worksheets/sheet23.xml><?xml version="1.0" encoding="utf-8"?>
<worksheet xmlns="http://schemas.openxmlformats.org/spreadsheetml/2006/main" xmlns:r="http://schemas.openxmlformats.org/officeDocument/2006/relationships">
  <sheetPr>
    <tabColor rgb="FF00B0F0"/>
  </sheetPr>
  <dimension ref="B1:K40"/>
  <sheetViews>
    <sheetView zoomScalePageLayoutView="0" workbookViewId="0" topLeftCell="A1">
      <selection activeCell="A1" sqref="A1"/>
    </sheetView>
  </sheetViews>
  <sheetFormatPr defaultColWidth="9.00390625" defaultRowHeight="15" customHeight="1"/>
  <cols>
    <col min="1" max="1" width="3.125" style="22" customWidth="1"/>
    <col min="2" max="2" width="21.875" style="22" customWidth="1"/>
    <col min="3" max="3" width="18.50390625" style="22" bestFit="1" customWidth="1"/>
    <col min="4" max="9" width="8.625" style="22" customWidth="1"/>
    <col min="10" max="12" width="5.625" style="22" customWidth="1"/>
    <col min="13" max="16384" width="9.00390625" style="22" customWidth="1"/>
  </cols>
  <sheetData>
    <row r="1" ht="15" customHeight="1">
      <c r="B1" s="22" t="s">
        <v>2534</v>
      </c>
    </row>
    <row r="2" spans="2:3" ht="15" customHeight="1">
      <c r="B2" s="66"/>
      <c r="C2" s="66"/>
    </row>
    <row r="3" spans="2:11" ht="15" customHeight="1">
      <c r="B3" s="404" t="s">
        <v>1826</v>
      </c>
      <c r="C3" s="404" t="s">
        <v>1751</v>
      </c>
      <c r="D3" s="404" t="s">
        <v>680</v>
      </c>
      <c r="E3" s="404"/>
      <c r="F3" s="404"/>
      <c r="G3" s="404" t="s">
        <v>1771</v>
      </c>
      <c r="H3" s="404"/>
      <c r="I3" s="404"/>
      <c r="J3" s="74"/>
      <c r="K3" s="80"/>
    </row>
    <row r="4" spans="2:11" ht="15" customHeight="1">
      <c r="B4" s="404"/>
      <c r="C4" s="404"/>
      <c r="D4" s="326" t="s">
        <v>1791</v>
      </c>
      <c r="E4" s="327" t="s">
        <v>1792</v>
      </c>
      <c r="F4" s="328" t="s">
        <v>1793</v>
      </c>
      <c r="G4" s="326" t="s">
        <v>1791</v>
      </c>
      <c r="H4" s="327" t="s">
        <v>1792</v>
      </c>
      <c r="I4" s="329" t="s">
        <v>1793</v>
      </c>
      <c r="J4" s="74"/>
      <c r="K4" s="74"/>
    </row>
    <row r="5" spans="2:11" ht="15" customHeight="1">
      <c r="B5" s="23" t="s">
        <v>1235</v>
      </c>
      <c r="C5" s="32" t="s">
        <v>222</v>
      </c>
      <c r="D5" s="330">
        <v>2</v>
      </c>
      <c r="E5" s="331">
        <v>2</v>
      </c>
      <c r="F5" s="332">
        <v>2</v>
      </c>
      <c r="G5" s="330">
        <v>2</v>
      </c>
      <c r="H5" s="331">
        <v>2</v>
      </c>
      <c r="I5" s="263">
        <v>2</v>
      </c>
      <c r="J5" s="74"/>
      <c r="K5" s="74"/>
    </row>
    <row r="6" spans="2:11" ht="15" customHeight="1">
      <c r="B6" s="23" t="s">
        <v>971</v>
      </c>
      <c r="C6" s="32" t="s">
        <v>222</v>
      </c>
      <c r="D6" s="333">
        <v>11</v>
      </c>
      <c r="E6" s="334">
        <v>11</v>
      </c>
      <c r="F6" s="332">
        <v>10</v>
      </c>
      <c r="G6" s="333">
        <v>10</v>
      </c>
      <c r="H6" s="334">
        <v>10</v>
      </c>
      <c r="I6" s="263">
        <v>9</v>
      </c>
      <c r="J6" s="80"/>
      <c r="K6" s="80"/>
    </row>
    <row r="7" spans="2:10" ht="15" customHeight="1">
      <c r="B7" s="23" t="s">
        <v>907</v>
      </c>
      <c r="C7" s="32" t="s">
        <v>222</v>
      </c>
      <c r="D7" s="333">
        <v>22</v>
      </c>
      <c r="E7" s="334">
        <v>22</v>
      </c>
      <c r="F7" s="332">
        <v>23</v>
      </c>
      <c r="G7" s="333">
        <v>22</v>
      </c>
      <c r="H7" s="334">
        <v>22</v>
      </c>
      <c r="I7" s="263">
        <v>22</v>
      </c>
      <c r="J7" s="80"/>
    </row>
    <row r="8" spans="2:10" ht="15" customHeight="1">
      <c r="B8" s="23" t="s">
        <v>972</v>
      </c>
      <c r="C8" s="32" t="s">
        <v>222</v>
      </c>
      <c r="D8" s="333">
        <v>1</v>
      </c>
      <c r="E8" s="334">
        <v>1</v>
      </c>
      <c r="F8" s="332">
        <v>0</v>
      </c>
      <c r="G8" s="333">
        <v>1</v>
      </c>
      <c r="H8" s="334">
        <v>1</v>
      </c>
      <c r="I8" s="263">
        <v>0</v>
      </c>
      <c r="J8" s="80"/>
    </row>
    <row r="9" spans="2:10" ht="15" customHeight="1">
      <c r="B9" s="23" t="s">
        <v>973</v>
      </c>
      <c r="C9" s="32" t="s">
        <v>222</v>
      </c>
      <c r="D9" s="333">
        <v>59</v>
      </c>
      <c r="E9" s="334">
        <v>59</v>
      </c>
      <c r="F9" s="332">
        <v>47</v>
      </c>
      <c r="G9" s="333">
        <v>54</v>
      </c>
      <c r="H9" s="334">
        <v>54</v>
      </c>
      <c r="I9" s="263">
        <v>45</v>
      </c>
      <c r="J9" s="80"/>
    </row>
    <row r="10" spans="2:10" ht="15" customHeight="1">
      <c r="B10" s="23" t="s">
        <v>2323</v>
      </c>
      <c r="C10" s="32" t="s">
        <v>222</v>
      </c>
      <c r="D10" s="333">
        <v>14</v>
      </c>
      <c r="E10" s="334">
        <v>14</v>
      </c>
      <c r="F10" s="332">
        <v>14</v>
      </c>
      <c r="G10" s="333">
        <v>14</v>
      </c>
      <c r="H10" s="334">
        <v>14</v>
      </c>
      <c r="I10" s="263">
        <v>13</v>
      </c>
      <c r="J10" s="80"/>
    </row>
    <row r="11" spans="2:10" ht="15" customHeight="1">
      <c r="B11" s="23" t="s">
        <v>974</v>
      </c>
      <c r="C11" s="32" t="s">
        <v>222</v>
      </c>
      <c r="D11" s="333">
        <v>3</v>
      </c>
      <c r="E11" s="334">
        <v>3</v>
      </c>
      <c r="F11" s="332">
        <v>6</v>
      </c>
      <c r="G11" s="333">
        <v>3</v>
      </c>
      <c r="H11" s="334">
        <v>3</v>
      </c>
      <c r="I11" s="263">
        <v>6</v>
      </c>
      <c r="J11" s="80"/>
    </row>
    <row r="12" spans="2:10" ht="15" customHeight="1">
      <c r="B12" s="23" t="s">
        <v>741</v>
      </c>
      <c r="C12" s="32" t="s">
        <v>222</v>
      </c>
      <c r="D12" s="333">
        <v>5</v>
      </c>
      <c r="E12" s="334">
        <v>5</v>
      </c>
      <c r="F12" s="332">
        <v>5</v>
      </c>
      <c r="G12" s="333">
        <v>5</v>
      </c>
      <c r="H12" s="334">
        <v>5</v>
      </c>
      <c r="I12" s="263">
        <v>5</v>
      </c>
      <c r="J12" s="80"/>
    </row>
    <row r="13" spans="2:10" ht="15" customHeight="1">
      <c r="B13" s="23" t="s">
        <v>742</v>
      </c>
      <c r="C13" s="32" t="s">
        <v>222</v>
      </c>
      <c r="D13" s="333">
        <v>1</v>
      </c>
      <c r="E13" s="334">
        <v>1</v>
      </c>
      <c r="F13" s="332">
        <v>2</v>
      </c>
      <c r="G13" s="333">
        <v>1</v>
      </c>
      <c r="H13" s="334">
        <v>1</v>
      </c>
      <c r="I13" s="263">
        <v>2</v>
      </c>
      <c r="J13" s="80"/>
    </row>
    <row r="14" spans="2:10" ht="15" customHeight="1">
      <c r="B14" s="23" t="s">
        <v>743</v>
      </c>
      <c r="C14" s="32" t="s">
        <v>222</v>
      </c>
      <c r="D14" s="333">
        <v>3</v>
      </c>
      <c r="E14" s="334">
        <v>3</v>
      </c>
      <c r="F14" s="332">
        <v>3</v>
      </c>
      <c r="G14" s="333">
        <v>3</v>
      </c>
      <c r="H14" s="334">
        <v>3</v>
      </c>
      <c r="I14" s="263">
        <v>3</v>
      </c>
      <c r="J14" s="80"/>
    </row>
    <row r="15" spans="2:10" ht="15" customHeight="1">
      <c r="B15" s="23" t="s">
        <v>404</v>
      </c>
      <c r="C15" s="32" t="s">
        <v>222</v>
      </c>
      <c r="D15" s="333">
        <v>5</v>
      </c>
      <c r="E15" s="334">
        <v>5</v>
      </c>
      <c r="F15" s="332">
        <v>7</v>
      </c>
      <c r="G15" s="333">
        <v>5</v>
      </c>
      <c r="H15" s="334">
        <v>5</v>
      </c>
      <c r="I15" s="263">
        <v>6</v>
      </c>
      <c r="J15" s="80"/>
    </row>
    <row r="16" spans="2:10" ht="15" customHeight="1">
      <c r="B16" s="23" t="s">
        <v>2324</v>
      </c>
      <c r="C16" s="32" t="s">
        <v>222</v>
      </c>
      <c r="D16" s="333">
        <v>18</v>
      </c>
      <c r="E16" s="334">
        <v>18</v>
      </c>
      <c r="F16" s="332">
        <v>13</v>
      </c>
      <c r="G16" s="333">
        <v>17</v>
      </c>
      <c r="H16" s="334">
        <v>17</v>
      </c>
      <c r="I16" s="263">
        <v>10</v>
      </c>
      <c r="J16" s="80"/>
    </row>
    <row r="17" spans="2:10" ht="15" customHeight="1">
      <c r="B17" s="23" t="s">
        <v>908</v>
      </c>
      <c r="C17" s="32" t="s">
        <v>222</v>
      </c>
      <c r="D17" s="333">
        <v>5</v>
      </c>
      <c r="E17" s="334">
        <v>5</v>
      </c>
      <c r="F17" s="332">
        <v>4</v>
      </c>
      <c r="G17" s="333">
        <v>4</v>
      </c>
      <c r="H17" s="334">
        <v>4</v>
      </c>
      <c r="I17" s="263">
        <v>4</v>
      </c>
      <c r="J17" s="80"/>
    </row>
    <row r="18" spans="2:10" ht="15" customHeight="1">
      <c r="B18" s="23" t="s">
        <v>909</v>
      </c>
      <c r="C18" s="32" t="s">
        <v>222</v>
      </c>
      <c r="D18" s="333">
        <v>34</v>
      </c>
      <c r="E18" s="334">
        <v>34</v>
      </c>
      <c r="F18" s="332">
        <v>31</v>
      </c>
      <c r="G18" s="333">
        <v>32</v>
      </c>
      <c r="H18" s="334">
        <v>32</v>
      </c>
      <c r="I18" s="263">
        <v>31</v>
      </c>
      <c r="J18" s="80"/>
    </row>
    <row r="19" spans="2:10" ht="15" customHeight="1">
      <c r="B19" s="23" t="s">
        <v>910</v>
      </c>
      <c r="C19" s="32" t="s">
        <v>222</v>
      </c>
      <c r="D19" s="333">
        <v>2</v>
      </c>
      <c r="E19" s="334">
        <v>2</v>
      </c>
      <c r="F19" s="332">
        <v>3</v>
      </c>
      <c r="G19" s="333">
        <v>2</v>
      </c>
      <c r="H19" s="334">
        <v>2</v>
      </c>
      <c r="I19" s="263">
        <v>3</v>
      </c>
      <c r="J19" s="80"/>
    </row>
    <row r="20" spans="2:10" ht="15" customHeight="1">
      <c r="B20" s="23" t="s">
        <v>2325</v>
      </c>
      <c r="C20" s="32" t="s">
        <v>222</v>
      </c>
      <c r="D20" s="333">
        <v>5</v>
      </c>
      <c r="E20" s="334">
        <v>5</v>
      </c>
      <c r="F20" s="332">
        <v>5</v>
      </c>
      <c r="G20" s="333">
        <v>5</v>
      </c>
      <c r="H20" s="334">
        <v>5</v>
      </c>
      <c r="I20" s="263">
        <v>5</v>
      </c>
      <c r="J20" s="80"/>
    </row>
    <row r="21" spans="2:10" ht="15" customHeight="1">
      <c r="B21" s="335" t="s">
        <v>2326</v>
      </c>
      <c r="C21" s="336" t="s">
        <v>2327</v>
      </c>
      <c r="D21" s="333">
        <v>7</v>
      </c>
      <c r="E21" s="334">
        <v>7</v>
      </c>
      <c r="F21" s="332">
        <v>7</v>
      </c>
      <c r="G21" s="337">
        <v>7</v>
      </c>
      <c r="H21" s="338">
        <v>7</v>
      </c>
      <c r="I21" s="339">
        <v>7</v>
      </c>
      <c r="J21" s="80"/>
    </row>
    <row r="22" spans="2:9" ht="15" customHeight="1">
      <c r="B22" s="23" t="s">
        <v>767</v>
      </c>
      <c r="C22" s="32" t="s">
        <v>223</v>
      </c>
      <c r="D22" s="333">
        <v>18</v>
      </c>
      <c r="E22" s="334">
        <v>18</v>
      </c>
      <c r="F22" s="332">
        <v>12</v>
      </c>
      <c r="G22" s="333">
        <v>11</v>
      </c>
      <c r="H22" s="158">
        <v>11</v>
      </c>
      <c r="I22" s="263">
        <v>11</v>
      </c>
    </row>
    <row r="23" spans="2:9" ht="15" customHeight="1">
      <c r="B23" s="23" t="s">
        <v>768</v>
      </c>
      <c r="C23" s="32" t="s">
        <v>223</v>
      </c>
      <c r="D23" s="333">
        <v>8</v>
      </c>
      <c r="E23" s="334">
        <v>8</v>
      </c>
      <c r="F23" s="263">
        <v>7</v>
      </c>
      <c r="G23" s="333">
        <v>8</v>
      </c>
      <c r="H23" s="334">
        <v>8</v>
      </c>
      <c r="I23" s="263">
        <v>7</v>
      </c>
    </row>
    <row r="24" spans="2:9" ht="15" customHeight="1">
      <c r="B24" s="23" t="s">
        <v>2328</v>
      </c>
      <c r="C24" s="32" t="s">
        <v>223</v>
      </c>
      <c r="D24" s="333">
        <v>5</v>
      </c>
      <c r="E24" s="334">
        <v>5</v>
      </c>
      <c r="F24" s="263">
        <v>5</v>
      </c>
      <c r="G24" s="333">
        <v>5</v>
      </c>
      <c r="H24" s="334">
        <v>5</v>
      </c>
      <c r="I24" s="263">
        <v>5</v>
      </c>
    </row>
    <row r="25" spans="2:9" ht="15" customHeight="1">
      <c r="B25" s="23" t="s">
        <v>769</v>
      </c>
      <c r="C25" s="32" t="s">
        <v>223</v>
      </c>
      <c r="D25" s="333">
        <v>8</v>
      </c>
      <c r="E25" s="334">
        <v>8</v>
      </c>
      <c r="F25" s="263">
        <v>8</v>
      </c>
      <c r="G25" s="333">
        <v>8</v>
      </c>
      <c r="H25" s="334">
        <v>8</v>
      </c>
      <c r="I25" s="263">
        <v>8</v>
      </c>
    </row>
    <row r="26" spans="2:9" ht="15" customHeight="1">
      <c r="B26" s="23" t="s">
        <v>770</v>
      </c>
      <c r="C26" s="32" t="s">
        <v>223</v>
      </c>
      <c r="D26" s="333">
        <v>9</v>
      </c>
      <c r="E26" s="334">
        <v>9</v>
      </c>
      <c r="F26" s="263">
        <v>9</v>
      </c>
      <c r="G26" s="333">
        <v>8</v>
      </c>
      <c r="H26" s="334">
        <v>8</v>
      </c>
      <c r="I26" s="263">
        <v>7</v>
      </c>
    </row>
    <row r="27" spans="2:9" ht="15" customHeight="1">
      <c r="B27" s="23" t="s">
        <v>2329</v>
      </c>
      <c r="C27" s="32" t="s">
        <v>223</v>
      </c>
      <c r="D27" s="333">
        <v>20</v>
      </c>
      <c r="E27" s="334">
        <v>20</v>
      </c>
      <c r="F27" s="263">
        <v>21</v>
      </c>
      <c r="G27" s="333">
        <v>20</v>
      </c>
      <c r="H27" s="334">
        <v>20</v>
      </c>
      <c r="I27" s="263">
        <v>21</v>
      </c>
    </row>
    <row r="28" spans="2:9" ht="15" customHeight="1">
      <c r="B28" s="23" t="s">
        <v>2330</v>
      </c>
      <c r="C28" s="32" t="s">
        <v>223</v>
      </c>
      <c r="D28" s="333">
        <v>3</v>
      </c>
      <c r="E28" s="334">
        <v>3</v>
      </c>
      <c r="F28" s="263">
        <v>3</v>
      </c>
      <c r="G28" s="333">
        <v>3</v>
      </c>
      <c r="H28" s="334">
        <v>3</v>
      </c>
      <c r="I28" s="263">
        <v>3</v>
      </c>
    </row>
    <row r="29" spans="2:9" ht="15" customHeight="1">
      <c r="B29" s="23" t="s">
        <v>278</v>
      </c>
      <c r="C29" s="32" t="s">
        <v>223</v>
      </c>
      <c r="D29" s="333">
        <v>3</v>
      </c>
      <c r="E29" s="334">
        <v>3</v>
      </c>
      <c r="F29" s="263">
        <v>3</v>
      </c>
      <c r="G29" s="333">
        <v>3</v>
      </c>
      <c r="H29" s="334">
        <v>3</v>
      </c>
      <c r="I29" s="263">
        <v>3</v>
      </c>
    </row>
    <row r="30" spans="2:9" ht="15" customHeight="1">
      <c r="B30" s="23" t="s">
        <v>2331</v>
      </c>
      <c r="C30" s="32" t="s">
        <v>223</v>
      </c>
      <c r="D30" s="333">
        <v>15</v>
      </c>
      <c r="E30" s="334">
        <v>15</v>
      </c>
      <c r="F30" s="263">
        <v>13</v>
      </c>
      <c r="G30" s="333">
        <v>14</v>
      </c>
      <c r="H30" s="334">
        <v>14</v>
      </c>
      <c r="I30" s="263">
        <v>7</v>
      </c>
    </row>
    <row r="31" spans="2:9" ht="15" customHeight="1">
      <c r="B31" s="23" t="s">
        <v>2332</v>
      </c>
      <c r="C31" s="32" t="s">
        <v>223</v>
      </c>
      <c r="D31" s="333">
        <v>2</v>
      </c>
      <c r="E31" s="334">
        <v>2</v>
      </c>
      <c r="F31" s="263">
        <v>2</v>
      </c>
      <c r="G31" s="333">
        <v>2</v>
      </c>
      <c r="H31" s="334">
        <v>2</v>
      </c>
      <c r="I31" s="263">
        <v>2</v>
      </c>
    </row>
    <row r="32" spans="2:9" ht="15" customHeight="1">
      <c r="B32" s="23" t="s">
        <v>2333</v>
      </c>
      <c r="C32" s="32" t="s">
        <v>223</v>
      </c>
      <c r="D32" s="333">
        <v>2</v>
      </c>
      <c r="E32" s="334">
        <v>2</v>
      </c>
      <c r="F32" s="263">
        <v>2</v>
      </c>
      <c r="G32" s="333">
        <v>2</v>
      </c>
      <c r="H32" s="334">
        <v>2</v>
      </c>
      <c r="I32" s="263">
        <v>1</v>
      </c>
    </row>
    <row r="33" spans="2:9" ht="15" customHeight="1">
      <c r="B33" s="23" t="s">
        <v>2334</v>
      </c>
      <c r="C33" s="32" t="s">
        <v>223</v>
      </c>
      <c r="D33" s="333">
        <v>9</v>
      </c>
      <c r="E33" s="334">
        <v>9</v>
      </c>
      <c r="F33" s="263">
        <v>8</v>
      </c>
      <c r="G33" s="333">
        <v>9</v>
      </c>
      <c r="H33" s="334">
        <v>9</v>
      </c>
      <c r="I33" s="263">
        <v>6</v>
      </c>
    </row>
    <row r="34" spans="2:9" ht="15" customHeight="1">
      <c r="B34" s="23" t="s">
        <v>2341</v>
      </c>
      <c r="C34" s="32" t="s">
        <v>223</v>
      </c>
      <c r="D34" s="333">
        <v>7</v>
      </c>
      <c r="E34" s="334">
        <v>7</v>
      </c>
      <c r="F34" s="263">
        <v>6</v>
      </c>
      <c r="G34" s="333">
        <v>6</v>
      </c>
      <c r="H34" s="334">
        <v>6</v>
      </c>
      <c r="I34" s="263">
        <v>6</v>
      </c>
    </row>
    <row r="35" spans="2:9" ht="15" customHeight="1">
      <c r="B35" s="23" t="s">
        <v>2335</v>
      </c>
      <c r="C35" s="32" t="s">
        <v>223</v>
      </c>
      <c r="D35" s="333">
        <v>9</v>
      </c>
      <c r="E35" s="334">
        <v>9</v>
      </c>
      <c r="F35" s="263">
        <v>10</v>
      </c>
      <c r="G35" s="333">
        <v>8</v>
      </c>
      <c r="H35" s="334">
        <v>8</v>
      </c>
      <c r="I35" s="263">
        <v>8</v>
      </c>
    </row>
    <row r="36" spans="2:9" ht="15" customHeight="1">
      <c r="B36" s="23" t="s">
        <v>2336</v>
      </c>
      <c r="C36" s="32" t="s">
        <v>223</v>
      </c>
      <c r="D36" s="333">
        <v>13</v>
      </c>
      <c r="E36" s="334">
        <v>13</v>
      </c>
      <c r="F36" s="263">
        <v>13</v>
      </c>
      <c r="G36" s="333">
        <v>13</v>
      </c>
      <c r="H36" s="334">
        <v>13</v>
      </c>
      <c r="I36" s="263">
        <v>13</v>
      </c>
    </row>
    <row r="37" spans="2:9" ht="15" customHeight="1">
      <c r="B37" s="335" t="s">
        <v>2337</v>
      </c>
      <c r="C37" s="336" t="s">
        <v>222</v>
      </c>
      <c r="D37" s="340">
        <v>91</v>
      </c>
      <c r="E37" s="341">
        <v>91</v>
      </c>
      <c r="F37" s="342">
        <v>61</v>
      </c>
      <c r="G37" s="340">
        <v>81</v>
      </c>
      <c r="H37" s="341">
        <v>82</v>
      </c>
      <c r="I37" s="342">
        <v>54</v>
      </c>
    </row>
    <row r="38" spans="2:9" ht="15" customHeight="1">
      <c r="B38" s="335" t="s">
        <v>2338</v>
      </c>
      <c r="C38" s="32" t="s">
        <v>223</v>
      </c>
      <c r="D38" s="340">
        <v>39</v>
      </c>
      <c r="E38" s="341">
        <v>39</v>
      </c>
      <c r="F38" s="342">
        <v>27</v>
      </c>
      <c r="G38" s="340">
        <v>36</v>
      </c>
      <c r="H38" s="341">
        <v>35</v>
      </c>
      <c r="I38" s="342">
        <v>24</v>
      </c>
    </row>
    <row r="39" spans="2:9" ht="15" customHeight="1">
      <c r="B39" s="335" t="s">
        <v>2339</v>
      </c>
      <c r="C39" s="32" t="s">
        <v>1372</v>
      </c>
      <c r="D39" s="340">
        <v>9</v>
      </c>
      <c r="E39" s="341">
        <v>9</v>
      </c>
      <c r="F39" s="342">
        <v>7</v>
      </c>
      <c r="G39" s="340">
        <v>8</v>
      </c>
      <c r="H39" s="341">
        <v>9</v>
      </c>
      <c r="I39" s="342">
        <v>6</v>
      </c>
    </row>
    <row r="40" spans="2:9" ht="15" customHeight="1">
      <c r="B40" s="21" t="s">
        <v>2340</v>
      </c>
      <c r="C40" s="88"/>
      <c r="D40" s="340">
        <f aca="true" t="shared" si="0" ref="D40:I40">SUM(D5:D39)</f>
        <v>467</v>
      </c>
      <c r="E40" s="343">
        <f t="shared" si="0"/>
        <v>467</v>
      </c>
      <c r="F40" s="344">
        <f t="shared" si="0"/>
        <v>399</v>
      </c>
      <c r="G40" s="340">
        <f t="shared" si="0"/>
        <v>432</v>
      </c>
      <c r="H40" s="345">
        <f t="shared" si="0"/>
        <v>433</v>
      </c>
      <c r="I40" s="342">
        <f t="shared" si="0"/>
        <v>365</v>
      </c>
    </row>
  </sheetData>
  <sheetProtection/>
  <mergeCells count="4">
    <mergeCell ref="B3:B4"/>
    <mergeCell ref="C3:C4"/>
    <mergeCell ref="D3:F3"/>
    <mergeCell ref="G3:I3"/>
  </mergeCells>
  <printOptions/>
  <pageMargins left="0.4724409448818898" right="0.4724409448818898" top="0.5905511811023623" bottom="0.5905511811023623" header="0" footer="0"/>
  <pageSetup horizontalDpi="600" verticalDpi="600" orientation="portrait" pageOrder="overThenDown" paperSize="9" scale="85" r:id="rId1"/>
  <rowBreaks count="1" manualBreakCount="1">
    <brk id="63" max="255" man="1"/>
  </rowBreaks>
</worksheet>
</file>

<file path=xl/worksheets/sheet24.xml><?xml version="1.0" encoding="utf-8"?>
<worksheet xmlns="http://schemas.openxmlformats.org/spreadsheetml/2006/main" xmlns:r="http://schemas.openxmlformats.org/officeDocument/2006/relationships">
  <sheetPr>
    <tabColor rgb="FF00B0F0"/>
  </sheetPr>
  <dimension ref="A1:F24"/>
  <sheetViews>
    <sheetView zoomScalePageLayoutView="0" workbookViewId="0" topLeftCell="A1">
      <selection activeCell="A1" sqref="A1"/>
    </sheetView>
  </sheetViews>
  <sheetFormatPr defaultColWidth="9.00390625" defaultRowHeight="15" customHeight="1"/>
  <cols>
    <col min="1" max="1" width="3.125" style="22" customWidth="1"/>
    <col min="2" max="2" width="2.00390625" style="22" customWidth="1"/>
    <col min="3" max="3" width="56.625" style="22" customWidth="1"/>
    <col min="4" max="4" width="11.375" style="22" customWidth="1"/>
    <col min="5" max="5" width="12.125" style="22" customWidth="1"/>
    <col min="6" max="6" width="12.25390625" style="22" customWidth="1"/>
    <col min="7" max="16384" width="9.00390625" style="22" customWidth="1"/>
  </cols>
  <sheetData>
    <row r="1" ht="15" customHeight="1">
      <c r="A1" s="22" t="s">
        <v>2544</v>
      </c>
    </row>
    <row r="2" ht="15" customHeight="1">
      <c r="A2" s="22" t="s">
        <v>231</v>
      </c>
    </row>
    <row r="4" spans="2:6" ht="15" customHeight="1">
      <c r="B4" s="402" t="s">
        <v>430</v>
      </c>
      <c r="C4" s="403"/>
      <c r="D4" s="404" t="s">
        <v>1771</v>
      </c>
      <c r="E4" s="404"/>
      <c r="F4" s="404"/>
    </row>
    <row r="5" spans="2:6" ht="24.75" customHeight="1">
      <c r="B5" s="469"/>
      <c r="C5" s="524"/>
      <c r="D5" s="372" t="s">
        <v>1353</v>
      </c>
      <c r="E5" s="372" t="s">
        <v>1354</v>
      </c>
      <c r="F5" s="372" t="s">
        <v>1355</v>
      </c>
    </row>
    <row r="6" spans="2:6" ht="15" customHeight="1">
      <c r="B6" s="527" t="s">
        <v>1464</v>
      </c>
      <c r="C6" s="528"/>
      <c r="D6" s="72">
        <v>134631</v>
      </c>
      <c r="E6" s="72">
        <v>134454</v>
      </c>
      <c r="F6" s="72">
        <v>129986</v>
      </c>
    </row>
    <row r="7" spans="2:6" ht="15" customHeight="1">
      <c r="B7" s="527" t="s">
        <v>1465</v>
      </c>
      <c r="C7" s="528"/>
      <c r="D7" s="72">
        <v>134624</v>
      </c>
      <c r="E7" s="72">
        <v>134454</v>
      </c>
      <c r="F7" s="72">
        <v>129986</v>
      </c>
    </row>
    <row r="8" spans="2:6" ht="15" customHeight="1">
      <c r="B8" s="529" t="s">
        <v>1466</v>
      </c>
      <c r="C8" s="528"/>
      <c r="D8" s="72">
        <f>SUM(D9:D10)</f>
        <v>129797</v>
      </c>
      <c r="E8" s="72">
        <f>SUM(E9:E10)</f>
        <v>131958</v>
      </c>
      <c r="F8" s="72">
        <f>SUM(F9:F10)</f>
        <v>128207</v>
      </c>
    </row>
    <row r="9" spans="2:6" ht="15" customHeight="1">
      <c r="B9" s="467"/>
      <c r="C9" s="240" t="s">
        <v>448</v>
      </c>
      <c r="D9" s="241">
        <v>129797</v>
      </c>
      <c r="E9" s="241">
        <v>131958</v>
      </c>
      <c r="F9" s="241">
        <v>128180</v>
      </c>
    </row>
    <row r="10" spans="2:6" ht="15" customHeight="1">
      <c r="B10" s="469"/>
      <c r="C10" s="242" t="s">
        <v>449</v>
      </c>
      <c r="D10" s="243">
        <v>0</v>
      </c>
      <c r="E10" s="243">
        <v>0</v>
      </c>
      <c r="F10" s="243">
        <v>27</v>
      </c>
    </row>
    <row r="11" spans="2:6" ht="15" customHeight="1">
      <c r="B11" s="529" t="s">
        <v>1467</v>
      </c>
      <c r="C11" s="530"/>
      <c r="D11" s="72">
        <f>SUM(D12:D21)</f>
        <v>4827</v>
      </c>
      <c r="E11" s="72">
        <f>SUM(E12:E21)</f>
        <v>2496</v>
      </c>
      <c r="F11" s="72">
        <f>SUM(F12:F21)</f>
        <v>1779</v>
      </c>
    </row>
    <row r="12" spans="2:6" ht="15" customHeight="1">
      <c r="B12" s="467"/>
      <c r="C12" s="93" t="s">
        <v>41</v>
      </c>
      <c r="D12" s="241">
        <v>0</v>
      </c>
      <c r="E12" s="241">
        <v>0</v>
      </c>
      <c r="F12" s="241">
        <v>0</v>
      </c>
    </row>
    <row r="13" spans="2:6" ht="15" customHeight="1">
      <c r="B13" s="467"/>
      <c r="C13" s="137" t="s">
        <v>502</v>
      </c>
      <c r="D13" s="244">
        <v>108</v>
      </c>
      <c r="E13" s="244">
        <v>181</v>
      </c>
      <c r="F13" s="244">
        <v>99</v>
      </c>
    </row>
    <row r="14" spans="2:6" ht="15" customHeight="1">
      <c r="B14" s="467"/>
      <c r="C14" s="137" t="s">
        <v>897</v>
      </c>
      <c r="D14" s="244">
        <v>0</v>
      </c>
      <c r="E14" s="244">
        <v>2</v>
      </c>
      <c r="F14" s="244">
        <v>0</v>
      </c>
    </row>
    <row r="15" spans="2:6" ht="15" customHeight="1">
      <c r="B15" s="467"/>
      <c r="C15" s="137" t="s">
        <v>898</v>
      </c>
      <c r="D15" s="244">
        <v>0</v>
      </c>
      <c r="E15" s="244">
        <v>0</v>
      </c>
      <c r="F15" s="244">
        <v>0</v>
      </c>
    </row>
    <row r="16" spans="2:6" ht="15" customHeight="1">
      <c r="B16" s="467"/>
      <c r="C16" s="137" t="s">
        <v>899</v>
      </c>
      <c r="D16" s="244">
        <v>0</v>
      </c>
      <c r="E16" s="244">
        <v>11</v>
      </c>
      <c r="F16" s="244">
        <v>21</v>
      </c>
    </row>
    <row r="17" spans="2:6" ht="15" customHeight="1">
      <c r="B17" s="467"/>
      <c r="C17" s="137" t="s">
        <v>900</v>
      </c>
      <c r="D17" s="244">
        <v>0</v>
      </c>
      <c r="E17" s="244">
        <v>0</v>
      </c>
      <c r="F17" s="244">
        <v>0</v>
      </c>
    </row>
    <row r="18" spans="2:6" ht="15" customHeight="1">
      <c r="B18" s="467"/>
      <c r="C18" s="137" t="s">
        <v>901</v>
      </c>
      <c r="D18" s="244">
        <v>0</v>
      </c>
      <c r="E18" s="244">
        <v>71</v>
      </c>
      <c r="F18" s="244">
        <v>127</v>
      </c>
    </row>
    <row r="19" spans="2:6" ht="15" customHeight="1">
      <c r="B19" s="467"/>
      <c r="C19" s="137" t="s">
        <v>225</v>
      </c>
      <c r="D19" s="244">
        <v>3169</v>
      </c>
      <c r="E19" s="244">
        <v>1632</v>
      </c>
      <c r="F19" s="244">
        <v>1032</v>
      </c>
    </row>
    <row r="20" spans="2:6" ht="15" customHeight="1">
      <c r="B20" s="467"/>
      <c r="C20" s="137" t="s">
        <v>446</v>
      </c>
      <c r="D20" s="244">
        <v>950</v>
      </c>
      <c r="E20" s="244">
        <v>355</v>
      </c>
      <c r="F20" s="244">
        <v>295</v>
      </c>
    </row>
    <row r="21" spans="2:6" ht="15" customHeight="1">
      <c r="B21" s="467"/>
      <c r="C21" s="245" t="s">
        <v>447</v>
      </c>
      <c r="D21" s="246">
        <v>600</v>
      </c>
      <c r="E21" s="246">
        <v>244</v>
      </c>
      <c r="F21" s="246">
        <v>205</v>
      </c>
    </row>
    <row r="22" spans="2:6" ht="15" customHeight="1">
      <c r="B22" s="529" t="s">
        <v>1468</v>
      </c>
      <c r="C22" s="530"/>
      <c r="D22" s="72">
        <f>SUM(D23:D24)</f>
        <v>7</v>
      </c>
      <c r="E22" s="72">
        <f>SUM(E23:E24)</f>
        <v>0</v>
      </c>
      <c r="F22" s="72">
        <f>SUM(F23:F24)</f>
        <v>0</v>
      </c>
    </row>
    <row r="23" spans="2:6" ht="15" customHeight="1">
      <c r="B23" s="525"/>
      <c r="C23" s="240" t="s">
        <v>1772</v>
      </c>
      <c r="D23" s="241">
        <v>7</v>
      </c>
      <c r="E23" s="241">
        <v>0</v>
      </c>
      <c r="F23" s="241">
        <v>0</v>
      </c>
    </row>
    <row r="24" spans="2:6" ht="15" customHeight="1">
      <c r="B24" s="526"/>
      <c r="C24" s="242" t="s">
        <v>1773</v>
      </c>
      <c r="D24" s="243">
        <v>0</v>
      </c>
      <c r="E24" s="243">
        <v>0</v>
      </c>
      <c r="F24" s="243">
        <v>0</v>
      </c>
    </row>
  </sheetData>
  <sheetProtection/>
  <mergeCells count="10">
    <mergeCell ref="D4:F4"/>
    <mergeCell ref="B9:B10"/>
    <mergeCell ref="B4:C5"/>
    <mergeCell ref="B23:B24"/>
    <mergeCell ref="B6:C6"/>
    <mergeCell ref="B7:C7"/>
    <mergeCell ref="B8:C8"/>
    <mergeCell ref="B11:C11"/>
    <mergeCell ref="B22:C22"/>
    <mergeCell ref="B12:B21"/>
  </mergeCells>
  <printOptions/>
  <pageMargins left="0.4724409448818898" right="0.4724409448818898" top="0.5905511811023623" bottom="0.5905511811023623" header="0" footer="0"/>
  <pageSetup horizontalDpi="600" verticalDpi="600" orientation="portrait" pageOrder="overThenDown" paperSize="9" scale="97" r:id="rId1"/>
</worksheet>
</file>

<file path=xl/worksheets/sheet25.xml><?xml version="1.0" encoding="utf-8"?>
<worksheet xmlns="http://schemas.openxmlformats.org/spreadsheetml/2006/main" xmlns:r="http://schemas.openxmlformats.org/officeDocument/2006/relationships">
  <sheetPr>
    <tabColor rgb="FF00B0F0"/>
  </sheetPr>
  <dimension ref="A1:O12"/>
  <sheetViews>
    <sheetView zoomScalePageLayoutView="0" workbookViewId="0" topLeftCell="A1">
      <selection activeCell="A1" sqref="A1"/>
    </sheetView>
  </sheetViews>
  <sheetFormatPr defaultColWidth="9.00390625" defaultRowHeight="15" customHeight="1"/>
  <cols>
    <col min="1" max="1" width="3.125" style="1" customWidth="1"/>
    <col min="2" max="2" width="4.625" style="1" customWidth="1"/>
    <col min="3" max="3" width="18.875" style="1" customWidth="1"/>
    <col min="4" max="4" width="12.75390625" style="1" customWidth="1"/>
    <col min="5" max="9" width="9.00390625" style="1" customWidth="1"/>
    <col min="10" max="11" width="11.50390625" style="1" customWidth="1"/>
    <col min="12" max="12" width="4.625" style="1" customWidth="1"/>
    <col min="13" max="14" width="7.625" style="1" customWidth="1"/>
    <col min="15" max="15" width="3.75390625" style="1" customWidth="1"/>
    <col min="16" max="16" width="3.875" style="1" customWidth="1"/>
    <col min="17" max="16384" width="9.00390625" style="1" customWidth="1"/>
  </cols>
  <sheetData>
    <row r="1" ht="15" customHeight="1">
      <c r="A1" s="1" t="s">
        <v>1324</v>
      </c>
    </row>
    <row r="3" ht="15" customHeight="1">
      <c r="B3" s="247" t="s">
        <v>1325</v>
      </c>
    </row>
    <row r="5" spans="2:12" ht="12.75" customHeight="1">
      <c r="B5" s="61" t="s">
        <v>705</v>
      </c>
      <c r="C5" s="542" t="s">
        <v>27</v>
      </c>
      <c r="D5" s="463" t="s">
        <v>28</v>
      </c>
      <c r="E5" s="531">
        <v>0.9166666666666666</v>
      </c>
      <c r="F5" s="531">
        <v>0.9375</v>
      </c>
      <c r="G5" s="531">
        <v>0.9583333333333334</v>
      </c>
      <c r="H5" s="531">
        <v>0.9791666666666666</v>
      </c>
      <c r="I5" s="531">
        <v>0</v>
      </c>
      <c r="J5" s="543" t="s">
        <v>2422</v>
      </c>
      <c r="K5" s="13" t="s">
        <v>1326</v>
      </c>
      <c r="L5" s="533" t="s">
        <v>1327</v>
      </c>
    </row>
    <row r="6" spans="2:12" ht="12.75" customHeight="1">
      <c r="B6" s="62" t="s">
        <v>706</v>
      </c>
      <c r="C6" s="542"/>
      <c r="D6" s="463"/>
      <c r="E6" s="532"/>
      <c r="F6" s="532"/>
      <c r="G6" s="532"/>
      <c r="H6" s="532"/>
      <c r="I6" s="532"/>
      <c r="J6" s="544"/>
      <c r="K6" s="9" t="s">
        <v>707</v>
      </c>
      <c r="L6" s="534"/>
    </row>
    <row r="7" spans="2:12" ht="15" customHeight="1">
      <c r="B7" s="5">
        <v>1</v>
      </c>
      <c r="C7" s="95" t="s">
        <v>1234</v>
      </c>
      <c r="D7" s="12" t="s">
        <v>1571</v>
      </c>
      <c r="E7" s="103">
        <v>0</v>
      </c>
      <c r="F7" s="103">
        <v>36000</v>
      </c>
      <c r="G7" s="103">
        <v>68000</v>
      </c>
      <c r="H7" s="103">
        <v>96000</v>
      </c>
      <c r="I7" s="103">
        <v>99439</v>
      </c>
      <c r="J7" s="103">
        <v>99439</v>
      </c>
      <c r="K7" s="103">
        <v>2195764</v>
      </c>
      <c r="L7" s="5" t="s">
        <v>1472</v>
      </c>
    </row>
    <row r="8" spans="2:12" ht="15" customHeight="1">
      <c r="B8" s="5">
        <v>2</v>
      </c>
      <c r="C8" s="95" t="s">
        <v>1862</v>
      </c>
      <c r="D8" s="12" t="s">
        <v>1571</v>
      </c>
      <c r="E8" s="103">
        <v>0</v>
      </c>
      <c r="F8" s="103">
        <v>12000</v>
      </c>
      <c r="G8" s="103">
        <v>24000</v>
      </c>
      <c r="H8" s="103">
        <v>28000</v>
      </c>
      <c r="I8" s="103">
        <v>30358</v>
      </c>
      <c r="J8" s="103">
        <v>30358</v>
      </c>
      <c r="K8" s="103">
        <v>665751</v>
      </c>
      <c r="L8" s="5" t="s">
        <v>1328</v>
      </c>
    </row>
    <row r="9" spans="2:12" ht="15" customHeight="1">
      <c r="B9" s="535" t="s">
        <v>1499</v>
      </c>
      <c r="C9" s="536"/>
      <c r="D9" s="536"/>
      <c r="E9" s="105" t="s">
        <v>2411</v>
      </c>
      <c r="F9" s="105" t="s">
        <v>2411</v>
      </c>
      <c r="G9" s="105" t="s">
        <v>2411</v>
      </c>
      <c r="H9" s="105" t="s">
        <v>2411</v>
      </c>
      <c r="I9" s="105" t="s">
        <v>2411</v>
      </c>
      <c r="J9" s="106">
        <v>4834</v>
      </c>
      <c r="K9" s="109" t="s">
        <v>2411</v>
      </c>
      <c r="L9" s="537"/>
    </row>
    <row r="10" spans="2:12" ht="15" customHeight="1">
      <c r="B10" s="540" t="s">
        <v>1494</v>
      </c>
      <c r="C10" s="541"/>
      <c r="D10" s="541"/>
      <c r="E10" s="85">
        <f aca="true" t="shared" si="0" ref="E10:K10">SUM(E7:E9)</f>
        <v>0</v>
      </c>
      <c r="F10" s="85">
        <f t="shared" si="0"/>
        <v>48000</v>
      </c>
      <c r="G10" s="85">
        <f t="shared" si="0"/>
        <v>92000</v>
      </c>
      <c r="H10" s="85">
        <f t="shared" si="0"/>
        <v>124000</v>
      </c>
      <c r="I10" s="85">
        <f t="shared" si="0"/>
        <v>129797</v>
      </c>
      <c r="J10" s="85">
        <f t="shared" si="0"/>
        <v>134631</v>
      </c>
      <c r="K10" s="85">
        <f t="shared" si="0"/>
        <v>2861515</v>
      </c>
      <c r="L10" s="538"/>
    </row>
    <row r="11" spans="2:12" ht="15" customHeight="1">
      <c r="B11" s="540" t="s">
        <v>1780</v>
      </c>
      <c r="C11" s="541"/>
      <c r="D11" s="541"/>
      <c r="E11" s="107">
        <f>ROUND(E10/J10,4)*100</f>
        <v>0</v>
      </c>
      <c r="F11" s="107">
        <f>ROUND(F10/J10,4)*100</f>
        <v>35.65</v>
      </c>
      <c r="G11" s="107">
        <f>ROUND(G10/J10,4)*100</f>
        <v>68.33</v>
      </c>
      <c r="H11" s="107">
        <f>ROUND(H10/J10,4)*100</f>
        <v>92.10000000000001</v>
      </c>
      <c r="I11" s="107">
        <f>ROUND(I10/J10,4)*100</f>
        <v>96.41</v>
      </c>
      <c r="J11" s="107">
        <v>100</v>
      </c>
      <c r="K11" s="109" t="s">
        <v>2411</v>
      </c>
      <c r="L11" s="539"/>
    </row>
    <row r="12" spans="2:15" ht="15" customHeight="1">
      <c r="B12" s="108"/>
      <c r="C12" s="108"/>
      <c r="D12" s="108"/>
      <c r="E12" s="73"/>
      <c r="F12" s="73"/>
      <c r="G12" s="73"/>
      <c r="H12" s="73"/>
      <c r="I12" s="73"/>
      <c r="J12" s="73"/>
      <c r="K12" s="73"/>
      <c r="L12" s="73"/>
      <c r="M12" s="73"/>
      <c r="N12" s="73"/>
      <c r="O12" s="2"/>
    </row>
  </sheetData>
  <sheetProtection/>
  <mergeCells count="13">
    <mergeCell ref="D5:D6"/>
    <mergeCell ref="G5:G6"/>
    <mergeCell ref="H5:H6"/>
    <mergeCell ref="E5:E6"/>
    <mergeCell ref="I5:I6"/>
    <mergeCell ref="L5:L6"/>
    <mergeCell ref="B9:D9"/>
    <mergeCell ref="L9:L11"/>
    <mergeCell ref="B10:D10"/>
    <mergeCell ref="F5:F6"/>
    <mergeCell ref="B11:D11"/>
    <mergeCell ref="C5:C6"/>
    <mergeCell ref="J5:J6"/>
  </mergeCells>
  <printOptions/>
  <pageMargins left="0.4724409448818898" right="0.4724409448818898" top="0.5905511811023623" bottom="0.5905511811023623" header="0" footer="0"/>
  <pageSetup horizontalDpi="600" verticalDpi="600" orientation="portrait" pageOrder="overThenDown" paperSize="9" scale="85" r:id="rId1"/>
</worksheet>
</file>

<file path=xl/worksheets/sheet26.xml><?xml version="1.0" encoding="utf-8"?>
<worksheet xmlns="http://schemas.openxmlformats.org/spreadsheetml/2006/main" xmlns:r="http://schemas.openxmlformats.org/officeDocument/2006/relationships">
  <sheetPr>
    <tabColor rgb="FF00B0F0"/>
  </sheetPr>
  <dimension ref="B1:O18"/>
  <sheetViews>
    <sheetView zoomScalePageLayoutView="0" workbookViewId="0" topLeftCell="A1">
      <selection activeCell="A1" sqref="A1"/>
    </sheetView>
  </sheetViews>
  <sheetFormatPr defaultColWidth="9.00390625" defaultRowHeight="15" customHeight="1"/>
  <cols>
    <col min="1" max="1" width="3.125" style="1" customWidth="1"/>
    <col min="2" max="2" width="4.625" style="1" customWidth="1"/>
    <col min="3" max="3" width="18.875" style="1" customWidth="1"/>
    <col min="4" max="4" width="12.75390625" style="1" customWidth="1"/>
    <col min="5" max="9" width="9.00390625" style="1" customWidth="1"/>
    <col min="10" max="10" width="10.375" style="1" customWidth="1"/>
    <col min="11" max="11" width="4.625" style="1" customWidth="1"/>
    <col min="12" max="12" width="11.25390625" style="1" customWidth="1"/>
    <col min="13" max="14" width="7.625" style="1" customWidth="1"/>
    <col min="15" max="15" width="3.75390625" style="1" customWidth="1"/>
    <col min="16" max="16" width="3.875" style="1" customWidth="1"/>
    <col min="17" max="17" width="11.00390625" style="1" customWidth="1"/>
    <col min="18" max="16384" width="9.00390625" style="1" customWidth="1"/>
  </cols>
  <sheetData>
    <row r="1" spans="2:15" ht="15" customHeight="1">
      <c r="B1" s="1" t="s">
        <v>1330</v>
      </c>
      <c r="C1" s="18"/>
      <c r="D1" s="18"/>
      <c r="E1" s="73"/>
      <c r="F1" s="73"/>
      <c r="G1" s="73"/>
      <c r="H1" s="73"/>
      <c r="I1" s="73"/>
      <c r="J1" s="73"/>
      <c r="K1" s="73"/>
      <c r="L1" s="73"/>
      <c r="M1" s="73"/>
      <c r="N1" s="73"/>
      <c r="O1" s="2"/>
    </row>
    <row r="2" spans="2:15" ht="15" customHeight="1">
      <c r="B2" s="18"/>
      <c r="C2" s="18"/>
      <c r="D2" s="18"/>
      <c r="E2" s="73"/>
      <c r="F2" s="73"/>
      <c r="G2" s="73"/>
      <c r="H2" s="73"/>
      <c r="I2" s="73"/>
      <c r="J2" s="73"/>
      <c r="K2" s="73"/>
      <c r="L2" s="73"/>
      <c r="M2" s="73"/>
      <c r="N2" s="73"/>
      <c r="O2" s="2"/>
    </row>
    <row r="3" spans="2:13" ht="12.75" customHeight="1">
      <c r="B3" s="61" t="s">
        <v>705</v>
      </c>
      <c r="C3" s="542" t="s">
        <v>27</v>
      </c>
      <c r="D3" s="463" t="s">
        <v>28</v>
      </c>
      <c r="E3" s="531">
        <v>0.9166666666666666</v>
      </c>
      <c r="F3" s="531">
        <v>0.9375</v>
      </c>
      <c r="G3" s="531">
        <v>0.9583333333333334</v>
      </c>
      <c r="H3" s="531">
        <v>0.9791666666666666</v>
      </c>
      <c r="I3" s="531">
        <v>0</v>
      </c>
      <c r="J3" s="543" t="s">
        <v>2413</v>
      </c>
      <c r="K3" s="533" t="s">
        <v>1327</v>
      </c>
      <c r="L3" s="239"/>
      <c r="M3" s="18"/>
    </row>
    <row r="4" spans="2:13" ht="12.75" customHeight="1">
      <c r="B4" s="62" t="s">
        <v>706</v>
      </c>
      <c r="C4" s="542"/>
      <c r="D4" s="463"/>
      <c r="E4" s="532"/>
      <c r="F4" s="532"/>
      <c r="G4" s="532"/>
      <c r="H4" s="532"/>
      <c r="I4" s="532"/>
      <c r="J4" s="544"/>
      <c r="K4" s="534"/>
      <c r="L4" s="239"/>
      <c r="M4" s="18"/>
    </row>
    <row r="5" spans="2:13" ht="15" customHeight="1">
      <c r="B5" s="5">
        <v>1</v>
      </c>
      <c r="C5" s="95" t="s">
        <v>2414</v>
      </c>
      <c r="D5" s="104" t="s">
        <v>956</v>
      </c>
      <c r="E5" s="103">
        <v>0</v>
      </c>
      <c r="F5" s="103">
        <v>6000</v>
      </c>
      <c r="G5" s="103">
        <v>13000</v>
      </c>
      <c r="H5" s="103">
        <v>20000</v>
      </c>
      <c r="I5" s="103">
        <v>20634</v>
      </c>
      <c r="J5" s="286">
        <v>20634</v>
      </c>
      <c r="K5" s="5" t="s">
        <v>1329</v>
      </c>
      <c r="L5" s="248"/>
      <c r="M5" s="249"/>
    </row>
    <row r="6" spans="2:13" ht="15" customHeight="1">
      <c r="B6" s="5">
        <v>2</v>
      </c>
      <c r="C6" s="95" t="s">
        <v>2415</v>
      </c>
      <c r="D6" s="12" t="s">
        <v>1331</v>
      </c>
      <c r="E6" s="103">
        <v>0</v>
      </c>
      <c r="F6" s="103">
        <v>5000</v>
      </c>
      <c r="G6" s="103">
        <v>9500</v>
      </c>
      <c r="H6" s="103">
        <v>18000</v>
      </c>
      <c r="I6" s="103">
        <v>18790</v>
      </c>
      <c r="J6" s="286">
        <v>18790</v>
      </c>
      <c r="K6" s="5" t="s">
        <v>1329</v>
      </c>
      <c r="L6" s="248"/>
      <c r="M6" s="249"/>
    </row>
    <row r="7" spans="2:13" ht="15" customHeight="1">
      <c r="B7" s="5">
        <v>3</v>
      </c>
      <c r="C7" s="95" t="s">
        <v>2416</v>
      </c>
      <c r="D7" s="104" t="s">
        <v>2385</v>
      </c>
      <c r="E7" s="103">
        <v>0</v>
      </c>
      <c r="F7" s="103">
        <v>1500</v>
      </c>
      <c r="G7" s="103">
        <v>3500</v>
      </c>
      <c r="H7" s="103">
        <v>7000</v>
      </c>
      <c r="I7" s="103">
        <v>7271</v>
      </c>
      <c r="J7" s="286">
        <v>7271</v>
      </c>
      <c r="K7" s="5" t="s">
        <v>1328</v>
      </c>
      <c r="L7" s="248"/>
      <c r="M7" s="249"/>
    </row>
    <row r="8" spans="2:13" ht="15" customHeight="1">
      <c r="B8" s="5">
        <v>4</v>
      </c>
      <c r="C8" s="95" t="s">
        <v>2417</v>
      </c>
      <c r="D8" s="104" t="s">
        <v>956</v>
      </c>
      <c r="E8" s="103">
        <v>0</v>
      </c>
      <c r="F8" s="103">
        <v>6000</v>
      </c>
      <c r="G8" s="103">
        <v>12000</v>
      </c>
      <c r="H8" s="103">
        <v>12000</v>
      </c>
      <c r="I8" s="103">
        <v>12660</v>
      </c>
      <c r="J8" s="286">
        <v>12660</v>
      </c>
      <c r="K8" s="5" t="s">
        <v>1328</v>
      </c>
      <c r="L8" s="248"/>
      <c r="M8" s="249"/>
    </row>
    <row r="9" spans="2:13" ht="15" customHeight="1">
      <c r="B9" s="5">
        <v>5</v>
      </c>
      <c r="C9" s="95" t="s">
        <v>2418</v>
      </c>
      <c r="D9" s="104" t="s">
        <v>956</v>
      </c>
      <c r="E9" s="103">
        <v>0</v>
      </c>
      <c r="F9" s="103">
        <v>6000</v>
      </c>
      <c r="G9" s="103">
        <v>13000</v>
      </c>
      <c r="H9" s="103">
        <v>13500</v>
      </c>
      <c r="I9" s="103">
        <v>14208</v>
      </c>
      <c r="J9" s="286">
        <v>14208</v>
      </c>
      <c r="K9" s="5" t="s">
        <v>1329</v>
      </c>
      <c r="L9" s="248"/>
      <c r="M9" s="249"/>
    </row>
    <row r="10" spans="2:13" ht="15" customHeight="1">
      <c r="B10" s="5">
        <v>6</v>
      </c>
      <c r="C10" s="95" t="s">
        <v>1474</v>
      </c>
      <c r="D10" s="12" t="s">
        <v>959</v>
      </c>
      <c r="E10" s="103">
        <v>0</v>
      </c>
      <c r="F10" s="103">
        <v>6000</v>
      </c>
      <c r="G10" s="103">
        <v>7500</v>
      </c>
      <c r="H10" s="103">
        <v>7500</v>
      </c>
      <c r="I10" s="103">
        <v>8105</v>
      </c>
      <c r="J10" s="286">
        <v>8105</v>
      </c>
      <c r="K10" s="5" t="s">
        <v>1328</v>
      </c>
      <c r="L10" s="248"/>
      <c r="M10" s="249"/>
    </row>
    <row r="11" spans="2:13" ht="15" customHeight="1">
      <c r="B11" s="5">
        <v>7</v>
      </c>
      <c r="C11" s="95" t="s">
        <v>1473</v>
      </c>
      <c r="D11" s="104" t="s">
        <v>958</v>
      </c>
      <c r="E11" s="103">
        <v>0</v>
      </c>
      <c r="F11" s="103">
        <v>6000</v>
      </c>
      <c r="G11" s="103">
        <v>14000</v>
      </c>
      <c r="H11" s="103">
        <v>17000</v>
      </c>
      <c r="I11" s="103">
        <v>17513</v>
      </c>
      <c r="J11" s="286">
        <v>17513</v>
      </c>
      <c r="K11" s="5" t="s">
        <v>1329</v>
      </c>
      <c r="L11" s="248"/>
      <c r="M11" s="249"/>
    </row>
    <row r="12" spans="2:13" ht="15" customHeight="1">
      <c r="B12" s="5">
        <v>8</v>
      </c>
      <c r="C12" s="95" t="s">
        <v>2419</v>
      </c>
      <c r="D12" s="12" t="s">
        <v>2395</v>
      </c>
      <c r="E12" s="103">
        <v>0</v>
      </c>
      <c r="F12" s="103">
        <v>1500</v>
      </c>
      <c r="G12" s="103">
        <v>4000</v>
      </c>
      <c r="H12" s="103">
        <v>5000</v>
      </c>
      <c r="I12" s="103">
        <v>5653</v>
      </c>
      <c r="J12" s="286">
        <v>5653</v>
      </c>
      <c r="K12" s="5" t="s">
        <v>1328</v>
      </c>
      <c r="L12" s="248"/>
      <c r="M12" s="249"/>
    </row>
    <row r="13" spans="2:13" ht="15" customHeight="1">
      <c r="B13" s="5">
        <v>9</v>
      </c>
      <c r="C13" s="95" t="s">
        <v>2420</v>
      </c>
      <c r="D13" s="12" t="s">
        <v>957</v>
      </c>
      <c r="E13" s="103">
        <v>0</v>
      </c>
      <c r="F13" s="103">
        <v>6000</v>
      </c>
      <c r="G13" s="103">
        <v>14000</v>
      </c>
      <c r="H13" s="103">
        <v>16500</v>
      </c>
      <c r="I13" s="103">
        <v>17467</v>
      </c>
      <c r="J13" s="286">
        <v>17467</v>
      </c>
      <c r="K13" s="5" t="s">
        <v>2363</v>
      </c>
      <c r="L13" s="248"/>
      <c r="M13" s="249"/>
    </row>
    <row r="14" spans="2:13" ht="15" customHeight="1">
      <c r="B14" s="5">
        <v>10</v>
      </c>
      <c r="C14" s="95" t="s">
        <v>2421</v>
      </c>
      <c r="D14" s="12" t="s">
        <v>959</v>
      </c>
      <c r="E14" s="103">
        <v>0</v>
      </c>
      <c r="F14" s="103">
        <v>5000</v>
      </c>
      <c r="G14" s="103">
        <v>8000</v>
      </c>
      <c r="H14" s="103">
        <v>9000</v>
      </c>
      <c r="I14" s="103">
        <v>9657</v>
      </c>
      <c r="J14" s="286">
        <v>9657</v>
      </c>
      <c r="K14" s="5" t="s">
        <v>1328</v>
      </c>
      <c r="L14" s="248"/>
      <c r="M14" s="249"/>
    </row>
    <row r="15" spans="2:13" ht="15" customHeight="1">
      <c r="B15" s="535" t="s">
        <v>1499</v>
      </c>
      <c r="C15" s="536"/>
      <c r="D15" s="536"/>
      <c r="E15" s="105" t="s">
        <v>2479</v>
      </c>
      <c r="F15" s="105" t="s">
        <v>2479</v>
      </c>
      <c r="G15" s="105" t="s">
        <v>2479</v>
      </c>
      <c r="H15" s="105" t="s">
        <v>2479</v>
      </c>
      <c r="I15" s="105" t="s">
        <v>2479</v>
      </c>
      <c r="J15" s="286">
        <v>2496</v>
      </c>
      <c r="K15" s="537"/>
      <c r="L15" s="250"/>
      <c r="M15" s="251"/>
    </row>
    <row r="16" spans="2:13" ht="15" customHeight="1">
      <c r="B16" s="540" t="s">
        <v>1494</v>
      </c>
      <c r="C16" s="541"/>
      <c r="D16" s="541"/>
      <c r="E16" s="85">
        <f aca="true" t="shared" si="0" ref="E16:J16">SUM(E5:E15)</f>
        <v>0</v>
      </c>
      <c r="F16" s="85">
        <f t="shared" si="0"/>
        <v>49000</v>
      </c>
      <c r="G16" s="85">
        <f t="shared" si="0"/>
        <v>98500</v>
      </c>
      <c r="H16" s="85">
        <f t="shared" si="0"/>
        <v>125500</v>
      </c>
      <c r="I16" s="85">
        <f t="shared" si="0"/>
        <v>131958</v>
      </c>
      <c r="J16" s="286">
        <f t="shared" si="0"/>
        <v>134454</v>
      </c>
      <c r="K16" s="538"/>
      <c r="L16" s="252"/>
      <c r="M16" s="69"/>
    </row>
    <row r="17" spans="2:13" ht="15" customHeight="1">
      <c r="B17" s="540" t="s">
        <v>1780</v>
      </c>
      <c r="C17" s="541"/>
      <c r="D17" s="541"/>
      <c r="E17" s="107">
        <f>ROUND(E16/J16,4)*100</f>
        <v>0</v>
      </c>
      <c r="F17" s="107">
        <f>ROUND(F16/J16,4)*100</f>
        <v>36.44</v>
      </c>
      <c r="G17" s="107">
        <f>ROUND(G16/J16,4)*100</f>
        <v>73.26</v>
      </c>
      <c r="H17" s="107">
        <f>ROUND(H16/J16,4)*100</f>
        <v>93.34</v>
      </c>
      <c r="I17" s="107">
        <f>ROUND(I16/J16,4)*100</f>
        <v>98.14</v>
      </c>
      <c r="J17" s="107">
        <v>100</v>
      </c>
      <c r="K17" s="539"/>
      <c r="L17" s="253"/>
      <c r="M17" s="73"/>
    </row>
    <row r="18" spans="2:15" ht="15" customHeight="1">
      <c r="B18" s="108"/>
      <c r="C18" s="108"/>
      <c r="D18" s="108"/>
      <c r="E18" s="73"/>
      <c r="F18" s="73"/>
      <c r="G18" s="73"/>
      <c r="H18" s="73"/>
      <c r="I18" s="73"/>
      <c r="J18" s="73"/>
      <c r="K18" s="379" t="s">
        <v>2480</v>
      </c>
      <c r="L18" s="73"/>
      <c r="M18" s="73"/>
      <c r="N18" s="73"/>
      <c r="O18" s="2"/>
    </row>
  </sheetData>
  <sheetProtection/>
  <mergeCells count="13">
    <mergeCell ref="B16:D16"/>
    <mergeCell ref="G3:G4"/>
    <mergeCell ref="E3:E4"/>
    <mergeCell ref="B15:D15"/>
    <mergeCell ref="H3:H4"/>
    <mergeCell ref="I3:I4"/>
    <mergeCell ref="K3:K4"/>
    <mergeCell ref="K15:K17"/>
    <mergeCell ref="B17:D17"/>
    <mergeCell ref="F3:F4"/>
    <mergeCell ref="D3:D4"/>
    <mergeCell ref="C3:C4"/>
    <mergeCell ref="J3:J4"/>
  </mergeCells>
  <printOptions/>
  <pageMargins left="0.4724409448818898" right="0.4724409448818898" top="0.5905511811023623" bottom="0.5905511811023623" header="0" footer="0"/>
  <pageSetup horizontalDpi="600" verticalDpi="600" orientation="portrait" pageOrder="overThenDown" paperSize="9" scale="96" r:id="rId1"/>
  <colBreaks count="1" manualBreakCount="1">
    <brk id="11" max="65535" man="1"/>
  </colBreaks>
</worksheet>
</file>

<file path=xl/worksheets/sheet27.xml><?xml version="1.0" encoding="utf-8"?>
<worksheet xmlns="http://schemas.openxmlformats.org/spreadsheetml/2006/main" xmlns:r="http://schemas.openxmlformats.org/officeDocument/2006/relationships">
  <sheetPr>
    <tabColor rgb="FF00B0F0"/>
  </sheetPr>
  <dimension ref="B1:M54"/>
  <sheetViews>
    <sheetView zoomScalePageLayoutView="0" workbookViewId="0" topLeftCell="A1">
      <selection activeCell="A1" sqref="A1"/>
    </sheetView>
  </sheetViews>
  <sheetFormatPr defaultColWidth="9.00390625" defaultRowHeight="15" customHeight="1"/>
  <cols>
    <col min="1" max="1" width="3.125" style="1" customWidth="1"/>
    <col min="2" max="2" width="4.625" style="1" customWidth="1"/>
    <col min="3" max="3" width="18.875" style="1" bestFit="1" customWidth="1"/>
    <col min="4" max="4" width="12.75390625" style="1" customWidth="1"/>
    <col min="5" max="8" width="9.00390625" style="1" customWidth="1"/>
    <col min="9" max="9" width="6.875" style="293" customWidth="1"/>
    <col min="10" max="10" width="4.50390625" style="1" bestFit="1" customWidth="1"/>
    <col min="11" max="11" width="4.75390625" style="1" bestFit="1" customWidth="1"/>
    <col min="12" max="12" width="3.625" style="1" customWidth="1"/>
    <col min="13" max="13" width="3.75390625" style="1" customWidth="1"/>
    <col min="14" max="14" width="3.875" style="1" customWidth="1"/>
    <col min="15" max="15" width="11.00390625" style="1" customWidth="1"/>
    <col min="16" max="16384" width="9.00390625" style="1" customWidth="1"/>
  </cols>
  <sheetData>
    <row r="1" spans="2:13" ht="15" customHeight="1">
      <c r="B1" s="1" t="s">
        <v>1146</v>
      </c>
      <c r="C1" s="108"/>
      <c r="D1" s="108"/>
      <c r="E1" s="73"/>
      <c r="F1" s="73"/>
      <c r="G1" s="73"/>
      <c r="H1" s="73"/>
      <c r="I1" s="287"/>
      <c r="J1" s="73"/>
      <c r="K1" s="73"/>
      <c r="L1" s="73"/>
      <c r="M1" s="2"/>
    </row>
    <row r="2" spans="2:13" ht="15" customHeight="1">
      <c r="B2" s="108"/>
      <c r="C2" s="108"/>
      <c r="D2" s="108"/>
      <c r="E2" s="73"/>
      <c r="F2" s="73"/>
      <c r="G2" s="73"/>
      <c r="H2" s="73"/>
      <c r="I2" s="287"/>
      <c r="J2" s="73"/>
      <c r="K2" s="73"/>
      <c r="L2" s="73"/>
      <c r="M2" s="2"/>
    </row>
    <row r="3" spans="2:12" ht="12.75" customHeight="1">
      <c r="B3" s="61" t="s">
        <v>705</v>
      </c>
      <c r="C3" s="542" t="s">
        <v>27</v>
      </c>
      <c r="D3" s="463" t="s">
        <v>28</v>
      </c>
      <c r="E3" s="531">
        <v>0.9166666666666666</v>
      </c>
      <c r="F3" s="531">
        <v>0.9375</v>
      </c>
      <c r="G3" s="531">
        <v>0.9583333333333334</v>
      </c>
      <c r="H3" s="531">
        <v>0.9791666666666666</v>
      </c>
      <c r="I3" s="543" t="s">
        <v>2359</v>
      </c>
      <c r="J3" s="545"/>
      <c r="K3" s="533" t="s">
        <v>1327</v>
      </c>
      <c r="L3" s="4"/>
    </row>
    <row r="4" spans="2:12" ht="12.75" customHeight="1">
      <c r="B4" s="62" t="s">
        <v>706</v>
      </c>
      <c r="C4" s="542"/>
      <c r="D4" s="463"/>
      <c r="E4" s="532"/>
      <c r="F4" s="532"/>
      <c r="G4" s="532"/>
      <c r="H4" s="532"/>
      <c r="I4" s="546"/>
      <c r="J4" s="547"/>
      <c r="K4" s="534"/>
      <c r="L4" s="4"/>
    </row>
    <row r="5" spans="2:12" ht="15" customHeight="1">
      <c r="B5" s="5">
        <v>1</v>
      </c>
      <c r="C5" s="95" t="s">
        <v>2360</v>
      </c>
      <c r="D5" s="12" t="s">
        <v>959</v>
      </c>
      <c r="E5" s="103">
        <v>200</v>
      </c>
      <c r="F5" s="103">
        <v>1400</v>
      </c>
      <c r="G5" s="110">
        <v>3000</v>
      </c>
      <c r="H5" s="110">
        <v>3053</v>
      </c>
      <c r="I5" s="288">
        <v>3053</v>
      </c>
      <c r="J5" s="289"/>
      <c r="K5" s="5" t="s">
        <v>1472</v>
      </c>
      <c r="L5" s="4"/>
    </row>
    <row r="6" spans="2:12" ht="15" customHeight="1">
      <c r="B6" s="5">
        <v>2</v>
      </c>
      <c r="C6" s="95" t="s">
        <v>2361</v>
      </c>
      <c r="D6" s="12" t="s">
        <v>959</v>
      </c>
      <c r="E6" s="103">
        <v>0</v>
      </c>
      <c r="F6" s="103">
        <v>1000</v>
      </c>
      <c r="G6" s="110">
        <v>2000</v>
      </c>
      <c r="H6" s="110">
        <v>2089</v>
      </c>
      <c r="I6" s="288">
        <v>2089</v>
      </c>
      <c r="J6" s="289"/>
      <c r="K6" s="5" t="s">
        <v>1328</v>
      </c>
      <c r="L6" s="4"/>
    </row>
    <row r="7" spans="2:12" ht="15" customHeight="1">
      <c r="B7" s="5">
        <v>3</v>
      </c>
      <c r="C7" s="95" t="s">
        <v>2362</v>
      </c>
      <c r="D7" s="12" t="s">
        <v>959</v>
      </c>
      <c r="E7" s="103">
        <v>200</v>
      </c>
      <c r="F7" s="103">
        <v>3000</v>
      </c>
      <c r="G7" s="110">
        <v>4400</v>
      </c>
      <c r="H7" s="110">
        <v>4486</v>
      </c>
      <c r="I7" s="288">
        <v>4486</v>
      </c>
      <c r="J7" s="289"/>
      <c r="K7" s="5" t="s">
        <v>2363</v>
      </c>
      <c r="L7" s="4"/>
    </row>
    <row r="8" spans="2:12" ht="15" customHeight="1">
      <c r="B8" s="5">
        <v>4</v>
      </c>
      <c r="C8" s="95" t="s">
        <v>2364</v>
      </c>
      <c r="D8" s="12" t="s">
        <v>959</v>
      </c>
      <c r="E8" s="103">
        <v>0</v>
      </c>
      <c r="F8" s="103">
        <v>0</v>
      </c>
      <c r="G8" s="110">
        <v>400</v>
      </c>
      <c r="H8" s="110">
        <v>435</v>
      </c>
      <c r="I8" s="288">
        <v>435</v>
      </c>
      <c r="J8" s="289"/>
      <c r="K8" s="5" t="s">
        <v>1328</v>
      </c>
      <c r="L8" s="239"/>
    </row>
    <row r="9" spans="2:12" ht="15" customHeight="1">
      <c r="B9" s="5">
        <v>5</v>
      </c>
      <c r="C9" s="95" t="s">
        <v>2365</v>
      </c>
      <c r="D9" s="12" t="s">
        <v>959</v>
      </c>
      <c r="E9" s="103">
        <v>0</v>
      </c>
      <c r="F9" s="103">
        <v>1000</v>
      </c>
      <c r="G9" s="110">
        <v>2400</v>
      </c>
      <c r="H9" s="110">
        <v>2453</v>
      </c>
      <c r="I9" s="288">
        <v>2453</v>
      </c>
      <c r="J9" s="289"/>
      <c r="K9" s="5" t="s">
        <v>2366</v>
      </c>
      <c r="L9" s="239"/>
    </row>
    <row r="10" spans="2:12" ht="15" customHeight="1">
      <c r="B10" s="5">
        <v>6</v>
      </c>
      <c r="C10" s="95" t="s">
        <v>2481</v>
      </c>
      <c r="D10" s="12" t="s">
        <v>958</v>
      </c>
      <c r="E10" s="103">
        <v>200</v>
      </c>
      <c r="F10" s="103">
        <v>1800</v>
      </c>
      <c r="G10" s="110">
        <v>2800</v>
      </c>
      <c r="H10" s="110">
        <v>2971</v>
      </c>
      <c r="I10" s="288">
        <v>2971</v>
      </c>
      <c r="J10" s="289"/>
      <c r="K10" s="5" t="s">
        <v>2366</v>
      </c>
      <c r="L10" s="239"/>
    </row>
    <row r="11" spans="2:12" ht="15" customHeight="1">
      <c r="B11" s="5">
        <v>7</v>
      </c>
      <c r="C11" s="95" t="s">
        <v>2367</v>
      </c>
      <c r="D11" s="12" t="s">
        <v>959</v>
      </c>
      <c r="E11" s="103">
        <v>200</v>
      </c>
      <c r="F11" s="103">
        <v>1400</v>
      </c>
      <c r="G11" s="110">
        <v>2600</v>
      </c>
      <c r="H11" s="110">
        <v>2649</v>
      </c>
      <c r="I11" s="288">
        <v>2649</v>
      </c>
      <c r="J11" s="289"/>
      <c r="K11" s="5" t="s">
        <v>2366</v>
      </c>
      <c r="L11" s="239"/>
    </row>
    <row r="12" spans="2:12" ht="15" customHeight="1">
      <c r="B12" s="5">
        <v>8</v>
      </c>
      <c r="C12" s="95" t="s">
        <v>2368</v>
      </c>
      <c r="D12" s="12" t="s">
        <v>1331</v>
      </c>
      <c r="E12" s="103">
        <v>0</v>
      </c>
      <c r="F12" s="103">
        <v>1400</v>
      </c>
      <c r="G12" s="110">
        <v>3000</v>
      </c>
      <c r="H12" s="110">
        <v>3090</v>
      </c>
      <c r="I12" s="288">
        <v>3090</v>
      </c>
      <c r="J12" s="289"/>
      <c r="K12" s="5" t="s">
        <v>2366</v>
      </c>
      <c r="L12" s="239"/>
    </row>
    <row r="13" spans="2:12" ht="15" customHeight="1">
      <c r="B13" s="5">
        <v>9</v>
      </c>
      <c r="C13" s="95" t="s">
        <v>2369</v>
      </c>
      <c r="D13" s="12" t="s">
        <v>959</v>
      </c>
      <c r="E13" s="103">
        <v>0</v>
      </c>
      <c r="F13" s="103">
        <v>1400</v>
      </c>
      <c r="G13" s="110">
        <v>2000</v>
      </c>
      <c r="H13" s="110">
        <v>2671</v>
      </c>
      <c r="I13" s="288">
        <v>2671</v>
      </c>
      <c r="J13" s="289"/>
      <c r="K13" s="5" t="s">
        <v>2366</v>
      </c>
      <c r="L13" s="239"/>
    </row>
    <row r="14" spans="2:12" ht="15" customHeight="1">
      <c r="B14" s="5">
        <v>10</v>
      </c>
      <c r="C14" s="95" t="s">
        <v>2370</v>
      </c>
      <c r="D14" s="12" t="s">
        <v>959</v>
      </c>
      <c r="E14" s="103">
        <v>0</v>
      </c>
      <c r="F14" s="103">
        <v>2200</v>
      </c>
      <c r="G14" s="110">
        <v>4000</v>
      </c>
      <c r="H14" s="110">
        <v>5000</v>
      </c>
      <c r="I14" s="288">
        <v>5000</v>
      </c>
      <c r="J14" s="289"/>
      <c r="K14" s="5" t="s">
        <v>2366</v>
      </c>
      <c r="L14" s="239"/>
    </row>
    <row r="15" spans="2:12" ht="15" customHeight="1">
      <c r="B15" s="5">
        <v>11</v>
      </c>
      <c r="C15" s="95" t="s">
        <v>2371</v>
      </c>
      <c r="D15" s="12" t="s">
        <v>959</v>
      </c>
      <c r="E15" s="103">
        <v>0</v>
      </c>
      <c r="F15" s="103">
        <v>1000</v>
      </c>
      <c r="G15" s="110">
        <v>2400</v>
      </c>
      <c r="H15" s="110">
        <v>2586</v>
      </c>
      <c r="I15" s="288">
        <v>2586</v>
      </c>
      <c r="J15" s="289"/>
      <c r="K15" s="5" t="s">
        <v>2366</v>
      </c>
      <c r="L15" s="239"/>
    </row>
    <row r="16" spans="2:12" ht="15" customHeight="1">
      <c r="B16" s="5">
        <v>12</v>
      </c>
      <c r="C16" s="95" t="s">
        <v>2372</v>
      </c>
      <c r="D16" s="12" t="s">
        <v>957</v>
      </c>
      <c r="E16" s="103">
        <v>200</v>
      </c>
      <c r="F16" s="103">
        <v>1000</v>
      </c>
      <c r="G16" s="110">
        <v>3400</v>
      </c>
      <c r="H16" s="110">
        <v>3517</v>
      </c>
      <c r="I16" s="288">
        <v>3517</v>
      </c>
      <c r="J16" s="289"/>
      <c r="K16" s="5" t="s">
        <v>2366</v>
      </c>
      <c r="L16" s="239"/>
    </row>
    <row r="17" spans="2:12" ht="15" customHeight="1">
      <c r="B17" s="5">
        <v>13</v>
      </c>
      <c r="C17" s="95" t="s">
        <v>2373</v>
      </c>
      <c r="D17" s="12" t="s">
        <v>958</v>
      </c>
      <c r="E17" s="103">
        <v>0</v>
      </c>
      <c r="F17" s="103">
        <v>1000</v>
      </c>
      <c r="G17" s="110">
        <v>2800</v>
      </c>
      <c r="H17" s="110">
        <v>2847</v>
      </c>
      <c r="I17" s="288">
        <v>2847</v>
      </c>
      <c r="J17" s="289"/>
      <c r="K17" s="5" t="s">
        <v>2366</v>
      </c>
      <c r="L17" s="239"/>
    </row>
    <row r="18" spans="2:12" ht="15" customHeight="1">
      <c r="B18" s="5">
        <v>14</v>
      </c>
      <c r="C18" s="95" t="s">
        <v>2374</v>
      </c>
      <c r="D18" s="12" t="s">
        <v>959</v>
      </c>
      <c r="E18" s="103">
        <v>0</v>
      </c>
      <c r="F18" s="103">
        <v>400</v>
      </c>
      <c r="G18" s="110">
        <v>1000</v>
      </c>
      <c r="H18" s="110">
        <v>1055</v>
      </c>
      <c r="I18" s="288">
        <v>1055</v>
      </c>
      <c r="J18" s="289" t="s">
        <v>2482</v>
      </c>
      <c r="K18" s="5" t="s">
        <v>1328</v>
      </c>
      <c r="L18" s="239"/>
    </row>
    <row r="19" spans="2:12" ht="15" customHeight="1">
      <c r="B19" s="5">
        <v>15</v>
      </c>
      <c r="C19" s="95" t="s">
        <v>2375</v>
      </c>
      <c r="D19" s="12" t="s">
        <v>959</v>
      </c>
      <c r="E19" s="103">
        <v>0</v>
      </c>
      <c r="F19" s="103">
        <v>1400</v>
      </c>
      <c r="G19" s="110">
        <v>3400</v>
      </c>
      <c r="H19" s="110">
        <v>3529</v>
      </c>
      <c r="I19" s="288">
        <v>3530</v>
      </c>
      <c r="J19" s="289" t="s">
        <v>2483</v>
      </c>
      <c r="K19" s="5" t="s">
        <v>2366</v>
      </c>
      <c r="L19" s="239"/>
    </row>
    <row r="20" spans="2:12" ht="15" customHeight="1">
      <c r="B20" s="5">
        <v>16</v>
      </c>
      <c r="C20" s="95" t="s">
        <v>2376</v>
      </c>
      <c r="D20" s="12" t="s">
        <v>956</v>
      </c>
      <c r="E20" s="103">
        <v>200</v>
      </c>
      <c r="F20" s="103">
        <v>1800</v>
      </c>
      <c r="G20" s="110">
        <v>3000</v>
      </c>
      <c r="H20" s="110">
        <v>3210</v>
      </c>
      <c r="I20" s="288">
        <v>3210</v>
      </c>
      <c r="J20" s="289"/>
      <c r="K20" s="5" t="s">
        <v>2366</v>
      </c>
      <c r="L20" s="239"/>
    </row>
    <row r="21" spans="2:12" ht="15" customHeight="1">
      <c r="B21" s="5">
        <v>17</v>
      </c>
      <c r="C21" s="95" t="s">
        <v>2377</v>
      </c>
      <c r="D21" s="12" t="s">
        <v>957</v>
      </c>
      <c r="E21" s="103">
        <v>200</v>
      </c>
      <c r="F21" s="103">
        <v>1400</v>
      </c>
      <c r="G21" s="110">
        <v>2400</v>
      </c>
      <c r="H21" s="110">
        <v>2457</v>
      </c>
      <c r="I21" s="288">
        <v>2458</v>
      </c>
      <c r="J21" s="289"/>
      <c r="K21" s="5" t="s">
        <v>2366</v>
      </c>
      <c r="L21" s="239"/>
    </row>
    <row r="22" spans="2:12" ht="15" customHeight="1">
      <c r="B22" s="5">
        <v>18</v>
      </c>
      <c r="C22" s="95" t="s">
        <v>2378</v>
      </c>
      <c r="D22" s="12" t="s">
        <v>956</v>
      </c>
      <c r="E22" s="103">
        <v>200</v>
      </c>
      <c r="F22" s="103">
        <v>1400</v>
      </c>
      <c r="G22" s="110">
        <v>2200</v>
      </c>
      <c r="H22" s="110">
        <v>2386</v>
      </c>
      <c r="I22" s="288">
        <v>2386</v>
      </c>
      <c r="J22" s="289"/>
      <c r="K22" s="5" t="s">
        <v>2366</v>
      </c>
      <c r="L22" s="239"/>
    </row>
    <row r="23" spans="2:12" ht="15" customHeight="1">
      <c r="B23" s="5">
        <v>19</v>
      </c>
      <c r="C23" s="95" t="s">
        <v>2379</v>
      </c>
      <c r="D23" s="12" t="s">
        <v>959</v>
      </c>
      <c r="E23" s="103">
        <v>200</v>
      </c>
      <c r="F23" s="103">
        <v>1800</v>
      </c>
      <c r="G23" s="110">
        <v>2600</v>
      </c>
      <c r="H23" s="110">
        <v>2785</v>
      </c>
      <c r="I23" s="288">
        <v>2792</v>
      </c>
      <c r="J23" s="289" t="s">
        <v>2484</v>
      </c>
      <c r="K23" s="5" t="s">
        <v>2366</v>
      </c>
      <c r="L23" s="239"/>
    </row>
    <row r="24" spans="2:12" ht="15" customHeight="1">
      <c r="B24" s="5">
        <v>20</v>
      </c>
      <c r="C24" s="95" t="s">
        <v>2380</v>
      </c>
      <c r="D24" s="12" t="s">
        <v>959</v>
      </c>
      <c r="E24" s="103">
        <v>0</v>
      </c>
      <c r="F24" s="103">
        <v>600</v>
      </c>
      <c r="G24" s="110">
        <v>1600</v>
      </c>
      <c r="H24" s="110">
        <v>1608</v>
      </c>
      <c r="I24" s="288">
        <v>1608</v>
      </c>
      <c r="J24" s="289"/>
      <c r="K24" s="5" t="s">
        <v>1328</v>
      </c>
      <c r="L24" s="239"/>
    </row>
    <row r="25" spans="2:12" ht="15" customHeight="1">
      <c r="B25" s="5">
        <v>21</v>
      </c>
      <c r="C25" s="95" t="s">
        <v>2381</v>
      </c>
      <c r="D25" s="12" t="s">
        <v>956</v>
      </c>
      <c r="E25" s="103">
        <v>200</v>
      </c>
      <c r="F25" s="103">
        <v>3000</v>
      </c>
      <c r="G25" s="110">
        <v>4400</v>
      </c>
      <c r="H25" s="110">
        <v>4480</v>
      </c>
      <c r="I25" s="288">
        <v>4480</v>
      </c>
      <c r="J25" s="289"/>
      <c r="K25" s="5" t="s">
        <v>2366</v>
      </c>
      <c r="L25" s="239"/>
    </row>
    <row r="26" spans="2:12" ht="15" customHeight="1">
      <c r="B26" s="5">
        <v>22</v>
      </c>
      <c r="C26" s="95" t="s">
        <v>2382</v>
      </c>
      <c r="D26" s="12" t="s">
        <v>1331</v>
      </c>
      <c r="E26" s="103">
        <v>200</v>
      </c>
      <c r="F26" s="103">
        <v>1400</v>
      </c>
      <c r="G26" s="110">
        <v>2600</v>
      </c>
      <c r="H26" s="110">
        <v>2782</v>
      </c>
      <c r="I26" s="288">
        <v>2782</v>
      </c>
      <c r="J26" s="289"/>
      <c r="K26" s="5" t="s">
        <v>2366</v>
      </c>
      <c r="L26" s="239"/>
    </row>
    <row r="27" spans="2:12" ht="15" customHeight="1">
      <c r="B27" s="5">
        <v>23</v>
      </c>
      <c r="C27" s="95" t="s">
        <v>2383</v>
      </c>
      <c r="D27" s="12" t="s">
        <v>959</v>
      </c>
      <c r="E27" s="103">
        <v>0</v>
      </c>
      <c r="F27" s="103">
        <v>800</v>
      </c>
      <c r="G27" s="110">
        <v>2400</v>
      </c>
      <c r="H27" s="110">
        <v>2537</v>
      </c>
      <c r="I27" s="288">
        <v>2541</v>
      </c>
      <c r="J27" s="289" t="s">
        <v>2485</v>
      </c>
      <c r="K27" s="5" t="s">
        <v>2366</v>
      </c>
      <c r="L27" s="239"/>
    </row>
    <row r="28" spans="2:12" ht="15" customHeight="1">
      <c r="B28" s="5">
        <v>24</v>
      </c>
      <c r="C28" s="95" t="s">
        <v>2384</v>
      </c>
      <c r="D28" s="12" t="s">
        <v>2385</v>
      </c>
      <c r="E28" s="103">
        <v>200</v>
      </c>
      <c r="F28" s="103">
        <v>1200</v>
      </c>
      <c r="G28" s="110">
        <v>2400</v>
      </c>
      <c r="H28" s="110">
        <v>2521</v>
      </c>
      <c r="I28" s="288">
        <v>2528</v>
      </c>
      <c r="J28" s="289" t="s">
        <v>2486</v>
      </c>
      <c r="K28" s="5" t="s">
        <v>2366</v>
      </c>
      <c r="L28" s="239"/>
    </row>
    <row r="29" spans="2:12" ht="15" customHeight="1">
      <c r="B29" s="5">
        <v>25</v>
      </c>
      <c r="C29" s="95" t="s">
        <v>2386</v>
      </c>
      <c r="D29" s="12" t="s">
        <v>958</v>
      </c>
      <c r="E29" s="103">
        <v>200</v>
      </c>
      <c r="F29" s="103">
        <v>1400</v>
      </c>
      <c r="G29" s="110">
        <v>2600</v>
      </c>
      <c r="H29" s="110">
        <v>2712</v>
      </c>
      <c r="I29" s="288">
        <v>2712</v>
      </c>
      <c r="J29" s="289"/>
      <c r="K29" s="5" t="s">
        <v>2366</v>
      </c>
      <c r="L29" s="239"/>
    </row>
    <row r="30" spans="2:12" ht="15" customHeight="1">
      <c r="B30" s="5">
        <v>26</v>
      </c>
      <c r="C30" s="95" t="s">
        <v>2387</v>
      </c>
      <c r="D30" s="12" t="s">
        <v>958</v>
      </c>
      <c r="E30" s="103">
        <v>200</v>
      </c>
      <c r="F30" s="103">
        <v>1400</v>
      </c>
      <c r="G30" s="110">
        <v>2400</v>
      </c>
      <c r="H30" s="110">
        <v>2584</v>
      </c>
      <c r="I30" s="288">
        <v>2584</v>
      </c>
      <c r="J30" s="289"/>
      <c r="K30" s="5" t="s">
        <v>2366</v>
      </c>
      <c r="L30" s="239"/>
    </row>
    <row r="31" spans="2:12" ht="15" customHeight="1">
      <c r="B31" s="5">
        <v>27</v>
      </c>
      <c r="C31" s="95" t="s">
        <v>2388</v>
      </c>
      <c r="D31" s="12" t="s">
        <v>958</v>
      </c>
      <c r="E31" s="103">
        <v>200</v>
      </c>
      <c r="F31" s="103">
        <v>1200</v>
      </c>
      <c r="G31" s="110">
        <v>2600</v>
      </c>
      <c r="H31" s="110">
        <v>2708</v>
      </c>
      <c r="I31" s="288">
        <v>2708</v>
      </c>
      <c r="J31" s="289"/>
      <c r="K31" s="5" t="s">
        <v>2366</v>
      </c>
      <c r="L31" s="239"/>
    </row>
    <row r="32" spans="2:12" ht="15" customHeight="1">
      <c r="B32" s="5">
        <v>28</v>
      </c>
      <c r="C32" s="95" t="s">
        <v>2389</v>
      </c>
      <c r="D32" s="12" t="s">
        <v>958</v>
      </c>
      <c r="E32" s="103">
        <v>200</v>
      </c>
      <c r="F32" s="103">
        <v>1400</v>
      </c>
      <c r="G32" s="110">
        <v>2400</v>
      </c>
      <c r="H32" s="110">
        <v>2476</v>
      </c>
      <c r="I32" s="288">
        <v>2476</v>
      </c>
      <c r="J32" s="289"/>
      <c r="K32" s="5" t="s">
        <v>2366</v>
      </c>
      <c r="L32" s="239"/>
    </row>
    <row r="33" spans="2:12" ht="15" customHeight="1">
      <c r="B33" s="5">
        <v>29</v>
      </c>
      <c r="C33" s="95" t="s">
        <v>2390</v>
      </c>
      <c r="D33" s="12" t="s">
        <v>959</v>
      </c>
      <c r="E33" s="103">
        <v>200</v>
      </c>
      <c r="F33" s="103">
        <v>1600</v>
      </c>
      <c r="G33" s="110">
        <v>2800</v>
      </c>
      <c r="H33" s="110">
        <v>2833</v>
      </c>
      <c r="I33" s="288">
        <v>2834</v>
      </c>
      <c r="J33" s="289" t="s">
        <v>2487</v>
      </c>
      <c r="K33" s="5" t="s">
        <v>2366</v>
      </c>
      <c r="L33" s="239"/>
    </row>
    <row r="34" spans="2:12" ht="15" customHeight="1">
      <c r="B34" s="5">
        <v>30</v>
      </c>
      <c r="C34" s="95" t="s">
        <v>2391</v>
      </c>
      <c r="D34" s="12" t="s">
        <v>959</v>
      </c>
      <c r="E34" s="103">
        <v>200</v>
      </c>
      <c r="F34" s="103">
        <v>2200</v>
      </c>
      <c r="G34" s="110">
        <v>3400</v>
      </c>
      <c r="H34" s="110">
        <v>3521</v>
      </c>
      <c r="I34" s="288">
        <v>3522</v>
      </c>
      <c r="J34" s="289"/>
      <c r="K34" s="5" t="s">
        <v>2366</v>
      </c>
      <c r="L34" s="239"/>
    </row>
    <row r="35" spans="2:12" ht="15" customHeight="1">
      <c r="B35" s="5">
        <v>31</v>
      </c>
      <c r="C35" s="95" t="s">
        <v>2392</v>
      </c>
      <c r="D35" s="12" t="s">
        <v>959</v>
      </c>
      <c r="E35" s="103">
        <v>200</v>
      </c>
      <c r="F35" s="103">
        <v>1600</v>
      </c>
      <c r="G35" s="110">
        <v>2800</v>
      </c>
      <c r="H35" s="110">
        <v>2849</v>
      </c>
      <c r="I35" s="288">
        <v>2849</v>
      </c>
      <c r="J35" s="289"/>
      <c r="K35" s="5" t="s">
        <v>2366</v>
      </c>
      <c r="L35" s="239"/>
    </row>
    <row r="36" spans="2:12" ht="15" customHeight="1">
      <c r="B36" s="5">
        <v>32</v>
      </c>
      <c r="C36" s="95" t="s">
        <v>2393</v>
      </c>
      <c r="D36" s="12" t="s">
        <v>959</v>
      </c>
      <c r="E36" s="103">
        <v>0</v>
      </c>
      <c r="F36" s="103">
        <v>1000</v>
      </c>
      <c r="G36" s="110">
        <v>1600</v>
      </c>
      <c r="H36" s="110">
        <v>1668</v>
      </c>
      <c r="I36" s="288">
        <v>1668</v>
      </c>
      <c r="J36" s="289"/>
      <c r="K36" s="5" t="s">
        <v>1328</v>
      </c>
      <c r="L36" s="239"/>
    </row>
    <row r="37" spans="2:12" ht="15" customHeight="1">
      <c r="B37" s="5">
        <v>33</v>
      </c>
      <c r="C37" s="95" t="s">
        <v>2394</v>
      </c>
      <c r="D37" s="12" t="s">
        <v>2395</v>
      </c>
      <c r="E37" s="103">
        <v>0</v>
      </c>
      <c r="F37" s="103">
        <v>600</v>
      </c>
      <c r="G37" s="110">
        <v>1200</v>
      </c>
      <c r="H37" s="110">
        <v>1291</v>
      </c>
      <c r="I37" s="288">
        <v>1291</v>
      </c>
      <c r="J37" s="289"/>
      <c r="K37" s="5" t="s">
        <v>1328</v>
      </c>
      <c r="L37" s="239"/>
    </row>
    <row r="38" spans="2:12" ht="15" customHeight="1">
      <c r="B38" s="5">
        <v>34</v>
      </c>
      <c r="C38" s="95" t="s">
        <v>2396</v>
      </c>
      <c r="D38" s="12" t="s">
        <v>959</v>
      </c>
      <c r="E38" s="103">
        <v>200</v>
      </c>
      <c r="F38" s="103">
        <v>2200</v>
      </c>
      <c r="G38" s="110">
        <v>3600</v>
      </c>
      <c r="H38" s="110">
        <v>3743</v>
      </c>
      <c r="I38" s="288">
        <v>3743</v>
      </c>
      <c r="J38" s="289"/>
      <c r="K38" s="5" t="s">
        <v>2366</v>
      </c>
      <c r="L38" s="239"/>
    </row>
    <row r="39" spans="2:12" ht="15" customHeight="1">
      <c r="B39" s="5">
        <v>35</v>
      </c>
      <c r="C39" s="95" t="s">
        <v>2397</v>
      </c>
      <c r="D39" s="12" t="s">
        <v>959</v>
      </c>
      <c r="E39" s="103">
        <v>0</v>
      </c>
      <c r="F39" s="103">
        <v>2000</v>
      </c>
      <c r="G39" s="110">
        <v>4000</v>
      </c>
      <c r="H39" s="110">
        <v>4136</v>
      </c>
      <c r="I39" s="288">
        <v>4136</v>
      </c>
      <c r="J39" s="289"/>
      <c r="K39" s="5" t="s">
        <v>2366</v>
      </c>
      <c r="L39" s="239"/>
    </row>
    <row r="40" spans="2:12" ht="15" customHeight="1">
      <c r="B40" s="5">
        <v>36</v>
      </c>
      <c r="C40" s="95" t="s">
        <v>2398</v>
      </c>
      <c r="D40" s="12" t="s">
        <v>2399</v>
      </c>
      <c r="E40" s="103">
        <v>200</v>
      </c>
      <c r="F40" s="103">
        <v>1000</v>
      </c>
      <c r="G40" s="110">
        <v>2200</v>
      </c>
      <c r="H40" s="110">
        <v>2294</v>
      </c>
      <c r="I40" s="288">
        <v>2294</v>
      </c>
      <c r="J40" s="289"/>
      <c r="K40" s="5" t="s">
        <v>1328</v>
      </c>
      <c r="L40" s="239"/>
    </row>
    <row r="41" spans="2:12" ht="15" customHeight="1">
      <c r="B41" s="5">
        <v>37</v>
      </c>
      <c r="C41" s="95" t="s">
        <v>2400</v>
      </c>
      <c r="D41" s="12" t="s">
        <v>956</v>
      </c>
      <c r="E41" s="103">
        <v>200</v>
      </c>
      <c r="F41" s="103">
        <v>3000</v>
      </c>
      <c r="G41" s="110">
        <v>5200</v>
      </c>
      <c r="H41" s="110">
        <v>5226</v>
      </c>
      <c r="I41" s="288">
        <v>5226</v>
      </c>
      <c r="J41" s="289"/>
      <c r="K41" s="5" t="s">
        <v>2366</v>
      </c>
      <c r="L41" s="239"/>
    </row>
    <row r="42" spans="2:12" ht="15" customHeight="1">
      <c r="B42" s="5">
        <v>38</v>
      </c>
      <c r="C42" s="95" t="s">
        <v>2401</v>
      </c>
      <c r="D42" s="12" t="s">
        <v>957</v>
      </c>
      <c r="E42" s="103">
        <v>200</v>
      </c>
      <c r="F42" s="103">
        <v>1600</v>
      </c>
      <c r="G42" s="110">
        <v>3400</v>
      </c>
      <c r="H42" s="110">
        <v>3479</v>
      </c>
      <c r="I42" s="288">
        <v>3479</v>
      </c>
      <c r="J42" s="289"/>
      <c r="K42" s="5" t="s">
        <v>2366</v>
      </c>
      <c r="L42" s="239"/>
    </row>
    <row r="43" spans="2:12" ht="15" customHeight="1">
      <c r="B43" s="5">
        <v>39</v>
      </c>
      <c r="C43" s="95" t="s">
        <v>2402</v>
      </c>
      <c r="D43" s="12" t="s">
        <v>959</v>
      </c>
      <c r="E43" s="103">
        <v>200</v>
      </c>
      <c r="F43" s="103">
        <v>2000</v>
      </c>
      <c r="G43" s="110">
        <v>3200</v>
      </c>
      <c r="H43" s="110">
        <v>3285</v>
      </c>
      <c r="I43" s="288">
        <v>3286</v>
      </c>
      <c r="J43" s="289" t="s">
        <v>2488</v>
      </c>
      <c r="K43" s="5" t="s">
        <v>2366</v>
      </c>
      <c r="L43" s="239"/>
    </row>
    <row r="44" spans="2:12" ht="15" customHeight="1">
      <c r="B44" s="5">
        <v>40</v>
      </c>
      <c r="C44" s="95" t="s">
        <v>2403</v>
      </c>
      <c r="D44" s="12" t="s">
        <v>956</v>
      </c>
      <c r="E44" s="103">
        <v>200</v>
      </c>
      <c r="F44" s="103">
        <v>2200</v>
      </c>
      <c r="G44" s="110">
        <v>3200</v>
      </c>
      <c r="H44" s="110">
        <v>3372</v>
      </c>
      <c r="I44" s="288">
        <v>3372</v>
      </c>
      <c r="J44" s="289"/>
      <c r="K44" s="5" t="s">
        <v>2366</v>
      </c>
      <c r="L44" s="239"/>
    </row>
    <row r="45" spans="2:12" ht="15" customHeight="1">
      <c r="B45" s="5">
        <v>41</v>
      </c>
      <c r="C45" s="95" t="s">
        <v>2404</v>
      </c>
      <c r="D45" s="12" t="s">
        <v>959</v>
      </c>
      <c r="E45" s="103">
        <v>200</v>
      </c>
      <c r="F45" s="103">
        <v>1600</v>
      </c>
      <c r="G45" s="110">
        <v>2800</v>
      </c>
      <c r="H45" s="110">
        <v>2832</v>
      </c>
      <c r="I45" s="288">
        <v>2832</v>
      </c>
      <c r="J45" s="289"/>
      <c r="K45" s="5" t="s">
        <v>2366</v>
      </c>
      <c r="L45" s="239"/>
    </row>
    <row r="46" spans="2:12" ht="15" customHeight="1">
      <c r="B46" s="5">
        <v>42</v>
      </c>
      <c r="C46" s="95" t="s">
        <v>2405</v>
      </c>
      <c r="D46" s="12" t="s">
        <v>957</v>
      </c>
      <c r="E46" s="103">
        <v>200</v>
      </c>
      <c r="F46" s="103">
        <v>1800</v>
      </c>
      <c r="G46" s="110">
        <v>3000</v>
      </c>
      <c r="H46" s="110">
        <v>3070</v>
      </c>
      <c r="I46" s="288">
        <v>3070</v>
      </c>
      <c r="J46" s="289"/>
      <c r="K46" s="5" t="s">
        <v>2366</v>
      </c>
      <c r="L46" s="239"/>
    </row>
    <row r="47" spans="2:12" ht="15" customHeight="1">
      <c r="B47" s="5">
        <v>43</v>
      </c>
      <c r="C47" s="95" t="s">
        <v>2406</v>
      </c>
      <c r="D47" s="12" t="s">
        <v>959</v>
      </c>
      <c r="E47" s="103">
        <v>0</v>
      </c>
      <c r="F47" s="103">
        <v>800</v>
      </c>
      <c r="G47" s="110">
        <v>1200</v>
      </c>
      <c r="H47" s="110">
        <v>1323</v>
      </c>
      <c r="I47" s="288">
        <v>1323</v>
      </c>
      <c r="J47" s="289"/>
      <c r="K47" s="5" t="s">
        <v>1328</v>
      </c>
      <c r="L47" s="239"/>
    </row>
    <row r="48" spans="2:12" ht="15" customHeight="1">
      <c r="B48" s="5">
        <v>44</v>
      </c>
      <c r="C48" s="95" t="s">
        <v>2407</v>
      </c>
      <c r="D48" s="12" t="s">
        <v>1331</v>
      </c>
      <c r="E48" s="103">
        <v>200</v>
      </c>
      <c r="F48" s="103">
        <v>1200</v>
      </c>
      <c r="G48" s="110">
        <v>1600</v>
      </c>
      <c r="H48" s="110">
        <v>1615</v>
      </c>
      <c r="I48" s="288">
        <v>1617</v>
      </c>
      <c r="J48" s="289" t="s">
        <v>2489</v>
      </c>
      <c r="K48" s="5" t="s">
        <v>1328</v>
      </c>
      <c r="L48" s="239"/>
    </row>
    <row r="49" spans="2:12" ht="15" customHeight="1">
      <c r="B49" s="5">
        <v>45</v>
      </c>
      <c r="C49" s="95" t="s">
        <v>2408</v>
      </c>
      <c r="D49" s="12" t="s">
        <v>959</v>
      </c>
      <c r="E49" s="103">
        <v>200</v>
      </c>
      <c r="F49" s="103">
        <v>2600</v>
      </c>
      <c r="G49" s="110">
        <v>3400</v>
      </c>
      <c r="H49" s="110">
        <v>3525</v>
      </c>
      <c r="I49" s="288">
        <v>3525</v>
      </c>
      <c r="J49" s="289"/>
      <c r="K49" s="5" t="s">
        <v>2366</v>
      </c>
      <c r="L49" s="239"/>
    </row>
    <row r="50" spans="2:12" ht="15" customHeight="1">
      <c r="B50" s="5">
        <v>46</v>
      </c>
      <c r="C50" s="95" t="s">
        <v>2409</v>
      </c>
      <c r="D50" s="12" t="s">
        <v>959</v>
      </c>
      <c r="E50" s="103">
        <v>0</v>
      </c>
      <c r="F50" s="103">
        <v>200</v>
      </c>
      <c r="G50" s="110">
        <v>400</v>
      </c>
      <c r="H50" s="110">
        <v>439</v>
      </c>
      <c r="I50" s="288">
        <v>439</v>
      </c>
      <c r="J50" s="289"/>
      <c r="K50" s="5" t="s">
        <v>1328</v>
      </c>
      <c r="L50" s="239"/>
    </row>
    <row r="51" spans="2:12" ht="15" customHeight="1">
      <c r="B51" s="535" t="s">
        <v>2410</v>
      </c>
      <c r="C51" s="536"/>
      <c r="D51" s="536"/>
      <c r="E51" s="254" t="s">
        <v>2479</v>
      </c>
      <c r="F51" s="254" t="s">
        <v>2479</v>
      </c>
      <c r="G51" s="254" t="s">
        <v>2479</v>
      </c>
      <c r="H51" s="254" t="s">
        <v>2479</v>
      </c>
      <c r="I51" s="290">
        <v>1779</v>
      </c>
      <c r="J51" s="347" t="s">
        <v>2490</v>
      </c>
      <c r="K51" s="548"/>
      <c r="L51" s="239"/>
    </row>
    <row r="52" spans="2:12" ht="15" customHeight="1">
      <c r="B52" s="540" t="s">
        <v>1494</v>
      </c>
      <c r="C52" s="541"/>
      <c r="D52" s="541"/>
      <c r="E52" s="103">
        <f>SUM(E5:E51)</f>
        <v>5800</v>
      </c>
      <c r="F52" s="103">
        <f>SUM(F5:F51)</f>
        <v>67400</v>
      </c>
      <c r="G52" s="110">
        <f>SUM(G5:G51)</f>
        <v>122200</v>
      </c>
      <c r="H52" s="110">
        <f>SUM(H5:H51)</f>
        <v>128178</v>
      </c>
      <c r="I52" s="290">
        <v>129986</v>
      </c>
      <c r="J52" s="289"/>
      <c r="K52" s="538"/>
      <c r="L52" s="239"/>
    </row>
    <row r="53" spans="2:12" ht="15" customHeight="1">
      <c r="B53" s="540" t="s">
        <v>1780</v>
      </c>
      <c r="C53" s="541"/>
      <c r="D53" s="541"/>
      <c r="E53" s="255">
        <f>ROUND(E52/I52,4)*100</f>
        <v>4.46</v>
      </c>
      <c r="F53" s="255">
        <f>ROUND(F52/I52,4)*100</f>
        <v>51.849999999999994</v>
      </c>
      <c r="G53" s="255">
        <f>ROUND(G52/I52,4)*100</f>
        <v>94.01</v>
      </c>
      <c r="H53" s="255">
        <f>ROUND(H52/I52,4)*100</f>
        <v>98.61</v>
      </c>
      <c r="I53" s="291">
        <v>100</v>
      </c>
      <c r="J53" s="292"/>
      <c r="K53" s="539"/>
      <c r="L53" s="4"/>
    </row>
    <row r="54" spans="2:11" ht="15" customHeight="1">
      <c r="B54" s="6"/>
      <c r="C54" s="6"/>
      <c r="D54" s="18"/>
      <c r="E54" s="18"/>
      <c r="F54" s="18"/>
      <c r="K54" s="379" t="s">
        <v>2412</v>
      </c>
    </row>
  </sheetData>
  <sheetProtection/>
  <mergeCells count="12">
    <mergeCell ref="K3:K4"/>
    <mergeCell ref="C3:C4"/>
    <mergeCell ref="E3:E4"/>
    <mergeCell ref="I3:J4"/>
    <mergeCell ref="B51:D51"/>
    <mergeCell ref="K51:K53"/>
    <mergeCell ref="B52:D52"/>
    <mergeCell ref="B53:D53"/>
    <mergeCell ref="D3:D4"/>
    <mergeCell ref="F3:F4"/>
    <mergeCell ref="G3:G4"/>
    <mergeCell ref="H3:H4"/>
  </mergeCells>
  <printOptions/>
  <pageMargins left="0.4724409448818898" right="0.4724409448818898" top="0.5905511811023623" bottom="0.5905511811023623" header="0" footer="0"/>
  <pageSetup horizontalDpi="600" verticalDpi="600" orientation="portrait" pageOrder="overThenDown" paperSize="9" r:id="rId1"/>
</worksheet>
</file>

<file path=xl/worksheets/sheet28.xml><?xml version="1.0" encoding="utf-8"?>
<worksheet xmlns="http://schemas.openxmlformats.org/spreadsheetml/2006/main" xmlns:r="http://schemas.openxmlformats.org/officeDocument/2006/relationships">
  <sheetPr>
    <tabColor rgb="FF00B0F0"/>
  </sheetPr>
  <dimension ref="A1:I20"/>
  <sheetViews>
    <sheetView zoomScalePageLayoutView="0" workbookViewId="0" topLeftCell="A1">
      <selection activeCell="A1" sqref="A1"/>
    </sheetView>
  </sheetViews>
  <sheetFormatPr defaultColWidth="9.00390625" defaultRowHeight="15" customHeight="1"/>
  <cols>
    <col min="1" max="1" width="3.125" style="1" customWidth="1"/>
    <col min="2" max="2" width="13.00390625" style="1" customWidth="1"/>
    <col min="3" max="3" width="12.125" style="1" bestFit="1" customWidth="1"/>
    <col min="4" max="4" width="25.375" style="1" bestFit="1" customWidth="1"/>
    <col min="5" max="5" width="8.375" style="1" bestFit="1" customWidth="1"/>
    <col min="6" max="6" width="4.50390625" style="1" bestFit="1" customWidth="1"/>
    <col min="7" max="7" width="7.25390625" style="1" bestFit="1" customWidth="1"/>
    <col min="8" max="8" width="3.125" style="1" bestFit="1" customWidth="1"/>
    <col min="9" max="9" width="10.625" style="1" bestFit="1" customWidth="1"/>
    <col min="10" max="16384" width="9.00390625" style="1" customWidth="1"/>
  </cols>
  <sheetData>
    <row r="1" ht="15" customHeight="1">
      <c r="A1" s="1" t="s">
        <v>1595</v>
      </c>
    </row>
    <row r="3" ht="15" customHeight="1">
      <c r="B3" s="1" t="s">
        <v>1325</v>
      </c>
    </row>
    <row r="5" spans="2:9" ht="15" customHeight="1">
      <c r="B5" s="3" t="s">
        <v>708</v>
      </c>
      <c r="C5" s="3" t="s">
        <v>709</v>
      </c>
      <c r="D5" s="463" t="s">
        <v>710</v>
      </c>
      <c r="E5" s="463"/>
      <c r="F5" s="463"/>
      <c r="G5" s="463"/>
      <c r="H5" s="463"/>
      <c r="I5" s="463"/>
    </row>
    <row r="6" spans="2:9" ht="15" customHeight="1">
      <c r="B6" s="134" t="s">
        <v>711</v>
      </c>
      <c r="C6" s="141">
        <f>I6</f>
        <v>32449.25</v>
      </c>
      <c r="D6" s="143" t="s">
        <v>713</v>
      </c>
      <c r="E6" s="142">
        <f>'[2]（１）有効・無効内訳'!D7</f>
        <v>129797</v>
      </c>
      <c r="F6" s="10"/>
      <c r="G6" s="67" t="s">
        <v>2349</v>
      </c>
      <c r="H6" s="67" t="s">
        <v>2350</v>
      </c>
      <c r="I6" s="140">
        <f>ROUND(E6/4,3)</f>
        <v>32449.25</v>
      </c>
    </row>
    <row r="7" spans="2:9" ht="15" customHeight="1">
      <c r="B7" s="134" t="s">
        <v>712</v>
      </c>
      <c r="C7" s="141">
        <f>I7</f>
        <v>12979.7</v>
      </c>
      <c r="D7" s="143" t="s">
        <v>960</v>
      </c>
      <c r="E7" s="142">
        <f>E6</f>
        <v>129797</v>
      </c>
      <c r="F7" s="10"/>
      <c r="G7" s="67" t="s">
        <v>2357</v>
      </c>
      <c r="H7" s="67" t="s">
        <v>2358</v>
      </c>
      <c r="I7" s="140">
        <f>ROUND(E7/10,3)</f>
        <v>12979.7</v>
      </c>
    </row>
    <row r="8" spans="2:9" ht="15" customHeight="1">
      <c r="B8" s="6"/>
      <c r="C8" s="68"/>
      <c r="D8" s="2"/>
      <c r="E8" s="69"/>
      <c r="F8" s="18"/>
      <c r="G8" s="70"/>
      <c r="H8" s="70"/>
      <c r="I8" s="71"/>
    </row>
    <row r="9" ht="15" customHeight="1">
      <c r="B9" s="1" t="s">
        <v>1330</v>
      </c>
    </row>
    <row r="11" spans="2:9" ht="15" customHeight="1">
      <c r="B11" s="3" t="s">
        <v>708</v>
      </c>
      <c r="C11" s="3" t="s">
        <v>709</v>
      </c>
      <c r="D11" s="463" t="s">
        <v>710</v>
      </c>
      <c r="E11" s="463"/>
      <c r="F11" s="463"/>
      <c r="G11" s="463"/>
      <c r="H11" s="463"/>
      <c r="I11" s="463"/>
    </row>
    <row r="12" spans="2:9" ht="15" customHeight="1">
      <c r="B12" s="134" t="s">
        <v>711</v>
      </c>
      <c r="C12" s="141">
        <f>I12</f>
        <v>6597.9</v>
      </c>
      <c r="D12" s="143" t="s">
        <v>713</v>
      </c>
      <c r="E12" s="142">
        <f>'[2]（１）有効・無効内訳'!E7</f>
        <v>131958</v>
      </c>
      <c r="F12" s="10" t="s">
        <v>2351</v>
      </c>
      <c r="G12" s="67" t="s">
        <v>2349</v>
      </c>
      <c r="H12" s="67" t="s">
        <v>2350</v>
      </c>
      <c r="I12" s="140">
        <f>ROUND(E12/5/4,3)</f>
        <v>6597.9</v>
      </c>
    </row>
    <row r="13" spans="2:9" ht="15" customHeight="1">
      <c r="B13" s="134" t="s">
        <v>712</v>
      </c>
      <c r="C13" s="141">
        <f>I13</f>
        <v>2639.16</v>
      </c>
      <c r="D13" s="143" t="s">
        <v>960</v>
      </c>
      <c r="E13" s="142">
        <f>E12</f>
        <v>131958</v>
      </c>
      <c r="F13" s="10" t="s">
        <v>2352</v>
      </c>
      <c r="G13" s="67" t="s">
        <v>2353</v>
      </c>
      <c r="H13" s="67" t="s">
        <v>2354</v>
      </c>
      <c r="I13" s="140">
        <f>ROUND(E13/5/10,3)</f>
        <v>2639.16</v>
      </c>
    </row>
    <row r="14" spans="2:9" ht="15" customHeight="1">
      <c r="B14" s="6"/>
      <c r="C14" s="68"/>
      <c r="D14" s="2"/>
      <c r="E14" s="69"/>
      <c r="F14" s="18"/>
      <c r="G14" s="70"/>
      <c r="H14" s="70"/>
      <c r="I14" s="71"/>
    </row>
    <row r="15" ht="15" customHeight="1">
      <c r="B15" s="1" t="s">
        <v>955</v>
      </c>
    </row>
    <row r="17" spans="2:9" ht="15" customHeight="1">
      <c r="B17" s="3" t="s">
        <v>708</v>
      </c>
      <c r="C17" s="3" t="s">
        <v>709</v>
      </c>
      <c r="D17" s="463" t="s">
        <v>710</v>
      </c>
      <c r="E17" s="463"/>
      <c r="F17" s="463"/>
      <c r="G17" s="463"/>
      <c r="H17" s="463"/>
      <c r="I17" s="463"/>
    </row>
    <row r="18" spans="2:9" ht="15" customHeight="1">
      <c r="B18" s="134" t="s">
        <v>711</v>
      </c>
      <c r="C18" s="141">
        <f>I18</f>
        <v>890.326</v>
      </c>
      <c r="D18" s="143" t="s">
        <v>713</v>
      </c>
      <c r="E18" s="142">
        <f>'[2]（１）有効・無効内訳'!F7</f>
        <v>128207</v>
      </c>
      <c r="F18" s="10" t="s">
        <v>2355</v>
      </c>
      <c r="G18" s="67" t="s">
        <v>2356</v>
      </c>
      <c r="H18" s="67" t="s">
        <v>2354</v>
      </c>
      <c r="I18" s="140">
        <f>ROUND(E18/36/4,3)</f>
        <v>890.326</v>
      </c>
    </row>
    <row r="19" spans="2:9" ht="15" customHeight="1">
      <c r="B19" s="134" t="s">
        <v>712</v>
      </c>
      <c r="C19" s="141">
        <f>I19</f>
        <v>356.131</v>
      </c>
      <c r="D19" s="143" t="s">
        <v>960</v>
      </c>
      <c r="E19" s="142">
        <f>E18</f>
        <v>128207</v>
      </c>
      <c r="F19" s="10" t="s">
        <v>2355</v>
      </c>
      <c r="G19" s="67" t="s">
        <v>2353</v>
      </c>
      <c r="H19" s="67" t="s">
        <v>2354</v>
      </c>
      <c r="I19" s="140">
        <f>ROUND(E19/36/10,3)</f>
        <v>356.131</v>
      </c>
    </row>
    <row r="20" spans="2:9" ht="15" customHeight="1">
      <c r="B20" s="6"/>
      <c r="C20" s="68"/>
      <c r="D20" s="2"/>
      <c r="E20" s="69"/>
      <c r="F20" s="18"/>
      <c r="G20" s="70"/>
      <c r="H20" s="70"/>
      <c r="I20" s="71"/>
    </row>
  </sheetData>
  <sheetProtection/>
  <mergeCells count="3">
    <mergeCell ref="D5:I5"/>
    <mergeCell ref="D11:I11"/>
    <mergeCell ref="D17:I17"/>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00B0F0"/>
  </sheetPr>
  <dimension ref="A1:AF62"/>
  <sheetViews>
    <sheetView zoomScalePageLayoutView="0" workbookViewId="0" topLeftCell="A23">
      <selection activeCell="A28" sqref="A28:A55"/>
    </sheetView>
  </sheetViews>
  <sheetFormatPr defaultColWidth="2.25390625" defaultRowHeight="15" customHeight="1"/>
  <cols>
    <col min="1" max="1" width="3.125" style="22" customWidth="1"/>
    <col min="2" max="22" width="5.00390625" style="22" customWidth="1"/>
    <col min="23" max="36" width="3.75390625" style="22" customWidth="1"/>
    <col min="37" max="16384" width="2.25390625" style="22" customWidth="1"/>
  </cols>
  <sheetData>
    <row r="1" spans="1:20" ht="15" customHeight="1">
      <c r="A1" s="22" t="s">
        <v>1596</v>
      </c>
      <c r="C1" s="36"/>
      <c r="D1" s="36"/>
      <c r="E1" s="36"/>
      <c r="F1" s="36"/>
      <c r="G1" s="36"/>
      <c r="H1" s="36"/>
      <c r="I1" s="36"/>
      <c r="J1" s="36"/>
      <c r="K1" s="36"/>
      <c r="L1" s="36"/>
      <c r="M1" s="76"/>
      <c r="N1" s="76"/>
      <c r="O1" s="76"/>
      <c r="P1" s="76"/>
      <c r="Q1" s="76"/>
      <c r="R1" s="76"/>
      <c r="S1" s="76"/>
      <c r="T1" s="76"/>
    </row>
    <row r="2" spans="3:20" ht="15" customHeight="1">
      <c r="C2" s="36"/>
      <c r="D2" s="36"/>
      <c r="E2" s="36"/>
      <c r="F2" s="36"/>
      <c r="G2" s="36"/>
      <c r="H2" s="36"/>
      <c r="I2" s="36"/>
      <c r="J2" s="36"/>
      <c r="K2" s="36"/>
      <c r="L2" s="36"/>
      <c r="M2" s="76"/>
      <c r="N2" s="76"/>
      <c r="O2" s="76"/>
      <c r="P2" s="76"/>
      <c r="Q2" s="76"/>
      <c r="R2" s="76"/>
      <c r="S2" s="76"/>
      <c r="T2" s="76"/>
    </row>
    <row r="3" spans="2:20" ht="15" customHeight="1">
      <c r="B3" s="22" t="s">
        <v>1325</v>
      </c>
      <c r="D3" s="36"/>
      <c r="E3" s="36"/>
      <c r="F3" s="36"/>
      <c r="G3" s="36"/>
      <c r="H3" s="36"/>
      <c r="I3" s="36"/>
      <c r="J3" s="36"/>
      <c r="K3" s="36"/>
      <c r="L3" s="36"/>
      <c r="M3" s="76"/>
      <c r="N3" s="76"/>
      <c r="O3" s="76"/>
      <c r="P3" s="76"/>
      <c r="Q3" s="76"/>
      <c r="R3" s="76"/>
      <c r="S3" s="76"/>
      <c r="T3" s="76"/>
    </row>
    <row r="4" spans="3:20" ht="15" customHeight="1">
      <c r="C4" s="36"/>
      <c r="D4" s="36"/>
      <c r="E4" s="36"/>
      <c r="F4" s="36"/>
      <c r="G4" s="36"/>
      <c r="H4" s="36"/>
      <c r="I4" s="36"/>
      <c r="J4" s="36"/>
      <c r="K4" s="36"/>
      <c r="L4" s="36"/>
      <c r="M4" s="76"/>
      <c r="N4" s="76"/>
      <c r="O4" s="76"/>
      <c r="P4" s="76"/>
      <c r="Q4" s="76"/>
      <c r="R4" s="76"/>
      <c r="S4" s="76"/>
      <c r="T4" s="76"/>
    </row>
    <row r="5" spans="2:20" ht="15" customHeight="1">
      <c r="B5" s="429" t="s">
        <v>1115</v>
      </c>
      <c r="C5" s="429" t="s">
        <v>1571</v>
      </c>
      <c r="D5" s="429"/>
      <c r="E5" s="429" t="s">
        <v>720</v>
      </c>
      <c r="F5" s="429"/>
      <c r="G5" s="36"/>
      <c r="H5" s="36"/>
      <c r="I5" s="36"/>
      <c r="J5" s="36"/>
      <c r="K5" s="36"/>
      <c r="L5" s="36"/>
      <c r="M5" s="76"/>
      <c r="N5" s="76"/>
      <c r="O5" s="76"/>
      <c r="P5" s="76"/>
      <c r="Q5" s="76"/>
      <c r="R5" s="76"/>
      <c r="S5" s="76"/>
      <c r="T5" s="36"/>
    </row>
    <row r="6" spans="2:20" ht="24" customHeight="1">
      <c r="B6" s="429"/>
      <c r="C6" s="256" t="s">
        <v>1147</v>
      </c>
      <c r="D6" s="257" t="s">
        <v>1148</v>
      </c>
      <c r="E6" s="256" t="s">
        <v>1147</v>
      </c>
      <c r="F6" s="257" t="s">
        <v>1148</v>
      </c>
      <c r="G6" s="36"/>
      <c r="H6" s="36"/>
      <c r="I6" s="36"/>
      <c r="J6" s="36"/>
      <c r="K6" s="36"/>
      <c r="L6" s="36"/>
      <c r="M6" s="76"/>
      <c r="N6" s="76"/>
      <c r="O6" s="76"/>
      <c r="P6" s="76"/>
      <c r="Q6" s="76"/>
      <c r="R6" s="76"/>
      <c r="S6" s="76"/>
      <c r="T6" s="36"/>
    </row>
    <row r="7" spans="2:20" ht="15" customHeight="1">
      <c r="B7" s="59" t="s">
        <v>1149</v>
      </c>
      <c r="C7" s="258">
        <v>2</v>
      </c>
      <c r="D7" s="259">
        <v>1</v>
      </c>
      <c r="E7" s="258">
        <f>C7</f>
        <v>2</v>
      </c>
      <c r="F7" s="259">
        <f>D7</f>
        <v>1</v>
      </c>
      <c r="G7" s="36"/>
      <c r="H7" s="36"/>
      <c r="I7" s="36"/>
      <c r="J7" s="36"/>
      <c r="K7" s="36"/>
      <c r="L7" s="36"/>
      <c r="M7" s="76"/>
      <c r="N7" s="76"/>
      <c r="O7" s="76"/>
      <c r="P7" s="76"/>
      <c r="Q7" s="76"/>
      <c r="R7" s="76"/>
      <c r="S7" s="76"/>
      <c r="T7" s="76"/>
    </row>
    <row r="8" spans="2:20" ht="15" customHeight="1">
      <c r="B8" s="113" t="s">
        <v>1150</v>
      </c>
      <c r="C8" s="260">
        <v>0</v>
      </c>
      <c r="D8" s="261">
        <v>0</v>
      </c>
      <c r="E8" s="260">
        <f>C8</f>
        <v>0</v>
      </c>
      <c r="F8" s="261">
        <f>D8</f>
        <v>0</v>
      </c>
      <c r="G8" s="36"/>
      <c r="H8" s="36"/>
      <c r="I8" s="36"/>
      <c r="J8" s="36"/>
      <c r="K8" s="36"/>
      <c r="L8" s="36"/>
      <c r="M8" s="76"/>
      <c r="N8" s="76"/>
      <c r="O8" s="76"/>
      <c r="P8" s="76"/>
      <c r="Q8" s="76"/>
      <c r="R8" s="76"/>
      <c r="S8" s="76"/>
      <c r="T8" s="76"/>
    </row>
    <row r="9" spans="2:20" ht="15" customHeight="1">
      <c r="B9" s="21" t="s">
        <v>42</v>
      </c>
      <c r="C9" s="262">
        <f>SUM(C7:C8)</f>
        <v>2</v>
      </c>
      <c r="D9" s="263">
        <f>SUM(D7:D8)</f>
        <v>1</v>
      </c>
      <c r="E9" s="262">
        <f>SUM(E7:E8)</f>
        <v>2</v>
      </c>
      <c r="F9" s="263">
        <f>SUM(F7:F8)</f>
        <v>1</v>
      </c>
      <c r="G9" s="36"/>
      <c r="H9" s="36"/>
      <c r="I9" s="36"/>
      <c r="J9" s="36"/>
      <c r="K9" s="36"/>
      <c r="L9" s="36"/>
      <c r="M9" s="76"/>
      <c r="N9" s="76"/>
      <c r="O9" s="76"/>
      <c r="P9" s="76"/>
      <c r="Q9" s="76"/>
      <c r="R9" s="76"/>
      <c r="S9" s="76"/>
      <c r="T9" s="76"/>
    </row>
    <row r="11" spans="2:20" ht="15" customHeight="1">
      <c r="B11" s="22" t="s">
        <v>1330</v>
      </c>
      <c r="D11" s="36"/>
      <c r="E11" s="36"/>
      <c r="F11" s="36"/>
      <c r="G11" s="36"/>
      <c r="H11" s="36"/>
      <c r="I11" s="36"/>
      <c r="J11" s="36"/>
      <c r="K11" s="36"/>
      <c r="L11" s="36"/>
      <c r="M11" s="76"/>
      <c r="N11" s="76"/>
      <c r="O11" s="76"/>
      <c r="P11" s="76"/>
      <c r="Q11" s="76"/>
      <c r="R11" s="76"/>
      <c r="S11" s="76"/>
      <c r="T11" s="76"/>
    </row>
    <row r="12" spans="3:20" ht="15" customHeight="1">
      <c r="C12" s="36"/>
      <c r="D12" s="36"/>
      <c r="E12" s="36"/>
      <c r="F12" s="36"/>
      <c r="G12" s="36"/>
      <c r="H12" s="36"/>
      <c r="I12" s="36"/>
      <c r="J12" s="36"/>
      <c r="K12" s="36"/>
      <c r="L12" s="36"/>
      <c r="M12" s="76"/>
      <c r="N12" s="76"/>
      <c r="O12" s="76"/>
      <c r="P12" s="76"/>
      <c r="Q12" s="76"/>
      <c r="R12" s="76"/>
      <c r="S12" s="76"/>
      <c r="T12" s="76"/>
    </row>
    <row r="13" spans="2:18" ht="24" customHeight="1">
      <c r="B13" s="429" t="s">
        <v>1115</v>
      </c>
      <c r="C13" s="429" t="s">
        <v>483</v>
      </c>
      <c r="D13" s="429"/>
      <c r="E13" s="429" t="s">
        <v>833</v>
      </c>
      <c r="F13" s="429"/>
      <c r="G13" s="549" t="s">
        <v>253</v>
      </c>
      <c r="H13" s="517"/>
      <c r="I13" s="549" t="s">
        <v>1863</v>
      </c>
      <c r="J13" s="550"/>
      <c r="K13" s="429" t="s">
        <v>484</v>
      </c>
      <c r="L13" s="429"/>
      <c r="M13" s="551" t="s">
        <v>1864</v>
      </c>
      <c r="N13" s="552"/>
      <c r="O13" s="429" t="s">
        <v>1571</v>
      </c>
      <c r="P13" s="429"/>
      <c r="Q13" s="549" t="s">
        <v>720</v>
      </c>
      <c r="R13" s="550"/>
    </row>
    <row r="14" spans="2:18" ht="24" customHeight="1">
      <c r="B14" s="429"/>
      <c r="C14" s="256" t="s">
        <v>1147</v>
      </c>
      <c r="D14" s="257" t="s">
        <v>1148</v>
      </c>
      <c r="E14" s="256" t="s">
        <v>1147</v>
      </c>
      <c r="F14" s="257" t="s">
        <v>1148</v>
      </c>
      <c r="G14" s="256" t="s">
        <v>1147</v>
      </c>
      <c r="H14" s="257" t="s">
        <v>1148</v>
      </c>
      <c r="I14" s="256" t="s">
        <v>1147</v>
      </c>
      <c r="J14" s="257" t="s">
        <v>1148</v>
      </c>
      <c r="K14" s="256" t="s">
        <v>1147</v>
      </c>
      <c r="L14" s="257" t="s">
        <v>1148</v>
      </c>
      <c r="M14" s="256" t="s">
        <v>1147</v>
      </c>
      <c r="N14" s="257" t="s">
        <v>1148</v>
      </c>
      <c r="O14" s="256" t="s">
        <v>1147</v>
      </c>
      <c r="P14" s="257" t="s">
        <v>1148</v>
      </c>
      <c r="Q14" s="256" t="s">
        <v>1147</v>
      </c>
      <c r="R14" s="257" t="s">
        <v>1148</v>
      </c>
    </row>
    <row r="15" spans="2:18" ht="15" customHeight="1">
      <c r="B15" s="59" t="s">
        <v>1149</v>
      </c>
      <c r="C15" s="258">
        <v>3</v>
      </c>
      <c r="D15" s="259">
        <v>2</v>
      </c>
      <c r="E15" s="264">
        <v>1</v>
      </c>
      <c r="F15" s="259">
        <v>1</v>
      </c>
      <c r="G15" s="258">
        <v>1</v>
      </c>
      <c r="H15" s="259">
        <v>1</v>
      </c>
      <c r="I15" s="158">
        <v>1</v>
      </c>
      <c r="J15" s="259">
        <v>0</v>
      </c>
      <c r="K15" s="258">
        <v>0</v>
      </c>
      <c r="L15" s="259">
        <v>0</v>
      </c>
      <c r="M15" s="258">
        <v>1</v>
      </c>
      <c r="N15" s="259">
        <v>0</v>
      </c>
      <c r="O15" s="258">
        <v>2</v>
      </c>
      <c r="P15" s="259">
        <v>0</v>
      </c>
      <c r="Q15" s="258">
        <f>SUM(C15,E15,G15,I15,K15,M15,O15)</f>
        <v>9</v>
      </c>
      <c r="R15" s="259">
        <f>SUM(D15,F15,H15,J15,L15,N15,P15)</f>
        <v>4</v>
      </c>
    </row>
    <row r="16" spans="2:18" ht="15" customHeight="1">
      <c r="B16" s="113" t="s">
        <v>1150</v>
      </c>
      <c r="C16" s="260">
        <v>0</v>
      </c>
      <c r="D16" s="261">
        <v>0</v>
      </c>
      <c r="E16" s="260">
        <v>0</v>
      </c>
      <c r="F16" s="261">
        <v>0</v>
      </c>
      <c r="G16" s="260">
        <v>0</v>
      </c>
      <c r="H16" s="261">
        <v>0</v>
      </c>
      <c r="I16" s="294">
        <v>0</v>
      </c>
      <c r="J16" s="261">
        <v>0</v>
      </c>
      <c r="K16" s="260">
        <v>1</v>
      </c>
      <c r="L16" s="261">
        <v>1</v>
      </c>
      <c r="M16" s="260">
        <v>0</v>
      </c>
      <c r="N16" s="261">
        <v>0</v>
      </c>
      <c r="O16" s="260">
        <v>0</v>
      </c>
      <c r="P16" s="261">
        <v>0</v>
      </c>
      <c r="Q16" s="260">
        <f>SUM(C16,E16,G16,I16,K16,M16,O16)</f>
        <v>1</v>
      </c>
      <c r="R16" s="261">
        <f>SUM(D16,F16,H16,J16,L16,N16,P16)</f>
        <v>1</v>
      </c>
    </row>
    <row r="17" spans="2:18" ht="15" customHeight="1">
      <c r="B17" s="21" t="s">
        <v>42</v>
      </c>
      <c r="C17" s="262">
        <f aca="true" t="shared" si="0" ref="C17:R17">SUM(C15:C16)</f>
        <v>3</v>
      </c>
      <c r="D17" s="263">
        <f t="shared" si="0"/>
        <v>2</v>
      </c>
      <c r="E17" s="262">
        <f t="shared" si="0"/>
        <v>1</v>
      </c>
      <c r="F17" s="263">
        <f t="shared" si="0"/>
        <v>1</v>
      </c>
      <c r="G17" s="262">
        <f t="shared" si="0"/>
        <v>1</v>
      </c>
      <c r="H17" s="263">
        <f t="shared" si="0"/>
        <v>1</v>
      </c>
      <c r="I17" s="262">
        <f t="shared" si="0"/>
        <v>1</v>
      </c>
      <c r="J17" s="263">
        <f t="shared" si="0"/>
        <v>0</v>
      </c>
      <c r="K17" s="262">
        <f t="shared" si="0"/>
        <v>1</v>
      </c>
      <c r="L17" s="263">
        <f t="shared" si="0"/>
        <v>1</v>
      </c>
      <c r="M17" s="262">
        <f t="shared" si="0"/>
        <v>1</v>
      </c>
      <c r="N17" s="263">
        <f t="shared" si="0"/>
        <v>0</v>
      </c>
      <c r="O17" s="262">
        <f t="shared" si="0"/>
        <v>2</v>
      </c>
      <c r="P17" s="263">
        <f t="shared" si="0"/>
        <v>0</v>
      </c>
      <c r="Q17" s="262">
        <f t="shared" si="0"/>
        <v>10</v>
      </c>
      <c r="R17" s="263">
        <f t="shared" si="0"/>
        <v>5</v>
      </c>
    </row>
    <row r="18" spans="3:23" ht="15" customHeight="1">
      <c r="C18" s="80"/>
      <c r="D18" s="80"/>
      <c r="E18" s="80"/>
      <c r="F18" s="80"/>
      <c r="G18" s="80"/>
      <c r="H18" s="80"/>
      <c r="I18" s="80"/>
      <c r="J18" s="80"/>
      <c r="K18" s="80"/>
      <c r="L18" s="80"/>
      <c r="M18" s="80"/>
      <c r="N18" s="80"/>
      <c r="O18" s="80"/>
      <c r="P18" s="80"/>
      <c r="Q18" s="80"/>
      <c r="R18" s="80"/>
      <c r="S18" s="80"/>
      <c r="T18" s="80"/>
      <c r="U18" s="80"/>
      <c r="V18" s="80"/>
      <c r="W18" s="80"/>
    </row>
    <row r="19" spans="2:23" ht="15" customHeight="1">
      <c r="B19" s="22" t="s">
        <v>1146</v>
      </c>
      <c r="C19" s="80"/>
      <c r="D19" s="80"/>
      <c r="E19" s="80"/>
      <c r="F19" s="80"/>
      <c r="G19" s="80"/>
      <c r="H19" s="80"/>
      <c r="I19" s="80"/>
      <c r="J19" s="80"/>
      <c r="K19" s="80"/>
      <c r="L19" s="80"/>
      <c r="M19" s="80"/>
      <c r="N19" s="80"/>
      <c r="O19" s="80"/>
      <c r="P19" s="80"/>
      <c r="Q19" s="80"/>
      <c r="R19" s="80"/>
      <c r="S19" s="80"/>
      <c r="T19" s="80"/>
      <c r="U19" s="80"/>
      <c r="V19" s="80"/>
      <c r="W19" s="80"/>
    </row>
    <row r="20" spans="3:23" ht="15" customHeight="1">
      <c r="C20" s="80"/>
      <c r="D20" s="80"/>
      <c r="E20" s="80"/>
      <c r="F20" s="80"/>
      <c r="G20" s="80"/>
      <c r="H20" s="80"/>
      <c r="I20" s="80"/>
      <c r="J20" s="80"/>
      <c r="K20" s="80"/>
      <c r="L20" s="80"/>
      <c r="M20" s="80"/>
      <c r="N20" s="80"/>
      <c r="O20" s="80"/>
      <c r="P20" s="80"/>
      <c r="Q20" s="80"/>
      <c r="R20" s="80"/>
      <c r="S20" s="80"/>
      <c r="T20" s="80"/>
      <c r="U20" s="80"/>
      <c r="V20" s="80"/>
      <c r="W20" s="80"/>
    </row>
    <row r="21" spans="2:20" ht="24" customHeight="1">
      <c r="B21" s="471" t="s">
        <v>1115</v>
      </c>
      <c r="C21" s="549" t="s">
        <v>483</v>
      </c>
      <c r="D21" s="550"/>
      <c r="E21" s="549" t="s">
        <v>833</v>
      </c>
      <c r="F21" s="550"/>
      <c r="G21" s="549" t="s">
        <v>253</v>
      </c>
      <c r="H21" s="550"/>
      <c r="I21" s="549" t="s">
        <v>1863</v>
      </c>
      <c r="J21" s="550"/>
      <c r="K21" s="549" t="s">
        <v>484</v>
      </c>
      <c r="L21" s="550"/>
      <c r="M21" s="551" t="s">
        <v>1864</v>
      </c>
      <c r="N21" s="552"/>
      <c r="O21" s="551" t="s">
        <v>938</v>
      </c>
      <c r="P21" s="552"/>
      <c r="Q21" s="549" t="s">
        <v>1571</v>
      </c>
      <c r="R21" s="550"/>
      <c r="S21" s="549" t="s">
        <v>720</v>
      </c>
      <c r="T21" s="550"/>
    </row>
    <row r="22" spans="2:32" ht="24" customHeight="1">
      <c r="B22" s="473"/>
      <c r="C22" s="256" t="s">
        <v>1147</v>
      </c>
      <c r="D22" s="257" t="s">
        <v>1148</v>
      </c>
      <c r="E22" s="256" t="s">
        <v>1147</v>
      </c>
      <c r="F22" s="257" t="s">
        <v>1148</v>
      </c>
      <c r="G22" s="256" t="s">
        <v>1147</v>
      </c>
      <c r="H22" s="257" t="s">
        <v>1148</v>
      </c>
      <c r="I22" s="256" t="s">
        <v>1147</v>
      </c>
      <c r="J22" s="257" t="s">
        <v>1148</v>
      </c>
      <c r="K22" s="256" t="s">
        <v>1147</v>
      </c>
      <c r="L22" s="257" t="s">
        <v>1148</v>
      </c>
      <c r="M22" s="256" t="s">
        <v>1147</v>
      </c>
      <c r="N22" s="257" t="s">
        <v>1148</v>
      </c>
      <c r="O22" s="256" t="s">
        <v>1147</v>
      </c>
      <c r="P22" s="257" t="s">
        <v>1148</v>
      </c>
      <c r="Q22" s="256" t="s">
        <v>1147</v>
      </c>
      <c r="R22" s="257" t="s">
        <v>1148</v>
      </c>
      <c r="S22" s="256" t="s">
        <v>1147</v>
      </c>
      <c r="T22" s="257" t="s">
        <v>1148</v>
      </c>
      <c r="U22" s="266"/>
      <c r="V22" s="267"/>
      <c r="W22" s="266"/>
      <c r="X22" s="267"/>
      <c r="Y22" s="266"/>
      <c r="Z22" s="267"/>
      <c r="AA22" s="266"/>
      <c r="AB22" s="267"/>
      <c r="AC22" s="266"/>
      <c r="AD22" s="267"/>
      <c r="AE22" s="266"/>
      <c r="AF22" s="267"/>
    </row>
    <row r="23" spans="2:20" ht="15" customHeight="1">
      <c r="B23" s="59" t="s">
        <v>1149</v>
      </c>
      <c r="C23" s="258">
        <v>5</v>
      </c>
      <c r="D23" s="259">
        <v>5</v>
      </c>
      <c r="E23" s="258">
        <v>3</v>
      </c>
      <c r="F23" s="259">
        <v>2</v>
      </c>
      <c r="G23" s="258">
        <v>3</v>
      </c>
      <c r="H23" s="259">
        <v>3</v>
      </c>
      <c r="I23" s="158">
        <v>1</v>
      </c>
      <c r="J23" s="259">
        <v>1</v>
      </c>
      <c r="K23" s="258">
        <v>4</v>
      </c>
      <c r="L23" s="259">
        <v>4</v>
      </c>
      <c r="M23" s="258">
        <v>1</v>
      </c>
      <c r="N23" s="259">
        <v>0</v>
      </c>
      <c r="O23" s="258">
        <v>1</v>
      </c>
      <c r="P23" s="259">
        <v>0</v>
      </c>
      <c r="Q23" s="258">
        <v>22</v>
      </c>
      <c r="R23" s="259">
        <v>16</v>
      </c>
      <c r="S23" s="258">
        <f>SUM(A23,C23,E23,G23,I23,K23,M23,O23,Q23)</f>
        <v>40</v>
      </c>
      <c r="T23" s="259">
        <f>SUM(B23,D23,F23,H23,J23,L23,N23,R23)</f>
        <v>31</v>
      </c>
    </row>
    <row r="24" spans="2:20" ht="15" customHeight="1">
      <c r="B24" s="113" t="s">
        <v>1150</v>
      </c>
      <c r="C24" s="260">
        <v>0</v>
      </c>
      <c r="D24" s="261">
        <v>0</v>
      </c>
      <c r="E24" s="260">
        <v>0</v>
      </c>
      <c r="F24" s="261">
        <v>0</v>
      </c>
      <c r="G24" s="260">
        <v>3</v>
      </c>
      <c r="H24" s="261">
        <v>3</v>
      </c>
      <c r="I24" s="294">
        <v>0</v>
      </c>
      <c r="J24" s="261">
        <v>0</v>
      </c>
      <c r="K24" s="260">
        <v>0</v>
      </c>
      <c r="L24" s="261">
        <v>0</v>
      </c>
      <c r="M24" s="260">
        <v>0</v>
      </c>
      <c r="N24" s="261">
        <v>0</v>
      </c>
      <c r="O24" s="260">
        <v>0</v>
      </c>
      <c r="P24" s="261">
        <v>0</v>
      </c>
      <c r="Q24" s="260">
        <v>3</v>
      </c>
      <c r="R24" s="261">
        <v>2</v>
      </c>
      <c r="S24" s="260">
        <f>SUM(A24,C24,E24,G24,I24,K24,M24,Q24)</f>
        <v>6</v>
      </c>
      <c r="T24" s="261">
        <f>SUM(B24,D24,F24,H24,J24,L24,N24,R24)</f>
        <v>5</v>
      </c>
    </row>
    <row r="25" spans="2:20" ht="15" customHeight="1">
      <c r="B25" s="21" t="s">
        <v>42</v>
      </c>
      <c r="C25" s="262">
        <f aca="true" t="shared" si="1" ref="C25:R25">SUM(C23:C24)</f>
        <v>5</v>
      </c>
      <c r="D25" s="263">
        <f t="shared" si="1"/>
        <v>5</v>
      </c>
      <c r="E25" s="262">
        <f t="shared" si="1"/>
        <v>3</v>
      </c>
      <c r="F25" s="263">
        <f t="shared" si="1"/>
        <v>2</v>
      </c>
      <c r="G25" s="262">
        <f t="shared" si="1"/>
        <v>6</v>
      </c>
      <c r="H25" s="263">
        <f t="shared" si="1"/>
        <v>6</v>
      </c>
      <c r="I25" s="262">
        <f t="shared" si="1"/>
        <v>1</v>
      </c>
      <c r="J25" s="263">
        <f t="shared" si="1"/>
        <v>1</v>
      </c>
      <c r="K25" s="262">
        <f t="shared" si="1"/>
        <v>4</v>
      </c>
      <c r="L25" s="263">
        <f t="shared" si="1"/>
        <v>4</v>
      </c>
      <c r="M25" s="262">
        <f t="shared" si="1"/>
        <v>1</v>
      </c>
      <c r="N25" s="263">
        <f t="shared" si="1"/>
        <v>0</v>
      </c>
      <c r="O25" s="262">
        <f>SUM(O23:O24)</f>
        <v>1</v>
      </c>
      <c r="P25" s="263">
        <f>SUM(P23:P24)</f>
        <v>0</v>
      </c>
      <c r="Q25" s="262">
        <f t="shared" si="1"/>
        <v>25</v>
      </c>
      <c r="R25" s="263">
        <f t="shared" si="1"/>
        <v>18</v>
      </c>
      <c r="S25" s="262">
        <f>SUM(S23:S24)</f>
        <v>46</v>
      </c>
      <c r="T25" s="263">
        <f>SUM(T23:T24)</f>
        <v>36</v>
      </c>
    </row>
    <row r="28" ht="15" customHeight="1">
      <c r="A28" s="22" t="s">
        <v>1859</v>
      </c>
    </row>
    <row r="30" ht="15" customHeight="1">
      <c r="B30" s="22" t="s">
        <v>1325</v>
      </c>
    </row>
    <row r="32" spans="2:6" ht="15" customHeight="1">
      <c r="B32" s="471" t="s">
        <v>1115</v>
      </c>
      <c r="C32" s="429" t="s">
        <v>1571</v>
      </c>
      <c r="D32" s="429"/>
      <c r="E32" s="429" t="s">
        <v>720</v>
      </c>
      <c r="F32" s="429"/>
    </row>
    <row r="33" spans="2:20" ht="24" customHeight="1">
      <c r="B33" s="473"/>
      <c r="C33" s="256" t="s">
        <v>1147</v>
      </c>
      <c r="D33" s="257" t="s">
        <v>1148</v>
      </c>
      <c r="E33" s="256" t="s">
        <v>1147</v>
      </c>
      <c r="F33" s="257" t="s">
        <v>1148</v>
      </c>
      <c r="G33" s="266"/>
      <c r="H33" s="267"/>
      <c r="I33" s="267"/>
      <c r="J33" s="267"/>
      <c r="K33" s="266"/>
      <c r="L33" s="267"/>
      <c r="M33" s="266"/>
      <c r="N33" s="267"/>
      <c r="O33" s="266"/>
      <c r="P33" s="267"/>
      <c r="Q33" s="266"/>
      <c r="R33" s="267"/>
      <c r="S33" s="266"/>
      <c r="T33" s="267"/>
    </row>
    <row r="34" spans="2:6" ht="15" customHeight="1">
      <c r="B34" s="268" t="s">
        <v>1632</v>
      </c>
      <c r="C34" s="258">
        <v>1</v>
      </c>
      <c r="D34" s="259">
        <v>0</v>
      </c>
      <c r="E34" s="258">
        <v>1</v>
      </c>
      <c r="F34" s="259">
        <v>0</v>
      </c>
    </row>
    <row r="35" spans="2:6" ht="15" customHeight="1">
      <c r="B35" s="269" t="s">
        <v>254</v>
      </c>
      <c r="C35" s="270">
        <v>1</v>
      </c>
      <c r="D35" s="271">
        <v>1</v>
      </c>
      <c r="E35" s="270">
        <v>1</v>
      </c>
      <c r="F35" s="271">
        <v>1</v>
      </c>
    </row>
    <row r="36" spans="2:6" ht="15" customHeight="1">
      <c r="B36" s="272" t="s">
        <v>1151</v>
      </c>
      <c r="C36" s="260">
        <v>0</v>
      </c>
      <c r="D36" s="261">
        <v>0</v>
      </c>
      <c r="E36" s="270">
        <v>0</v>
      </c>
      <c r="F36" s="271">
        <v>0</v>
      </c>
    </row>
    <row r="37" spans="2:6" ht="15" customHeight="1">
      <c r="B37" s="135" t="s">
        <v>42</v>
      </c>
      <c r="C37" s="262">
        <f>SUM(C34:C35)</f>
        <v>2</v>
      </c>
      <c r="D37" s="263">
        <f>SUM(D34:D35)</f>
        <v>1</v>
      </c>
      <c r="E37" s="262">
        <f>SUM(E34:E35)</f>
        <v>2</v>
      </c>
      <c r="F37" s="263">
        <f>SUM(F34:F35)</f>
        <v>1</v>
      </c>
    </row>
    <row r="39" ht="15" customHeight="1">
      <c r="B39" s="22" t="s">
        <v>1330</v>
      </c>
    </row>
    <row r="41" spans="2:18" ht="24" customHeight="1">
      <c r="B41" s="471" t="s">
        <v>1115</v>
      </c>
      <c r="C41" s="429" t="s">
        <v>483</v>
      </c>
      <c r="D41" s="429"/>
      <c r="E41" s="429" t="s">
        <v>833</v>
      </c>
      <c r="F41" s="429"/>
      <c r="G41" s="549" t="s">
        <v>253</v>
      </c>
      <c r="H41" s="517"/>
      <c r="I41" s="549" t="s">
        <v>1863</v>
      </c>
      <c r="J41" s="550"/>
      <c r="K41" s="429" t="s">
        <v>484</v>
      </c>
      <c r="L41" s="429"/>
      <c r="M41" s="551" t="s">
        <v>1864</v>
      </c>
      <c r="N41" s="552"/>
      <c r="O41" s="429" t="s">
        <v>1571</v>
      </c>
      <c r="P41" s="429"/>
      <c r="Q41" s="549" t="s">
        <v>720</v>
      </c>
      <c r="R41" s="550"/>
    </row>
    <row r="42" spans="2:30" ht="24" customHeight="1">
      <c r="B42" s="473"/>
      <c r="C42" s="256" t="s">
        <v>1147</v>
      </c>
      <c r="D42" s="257" t="s">
        <v>1148</v>
      </c>
      <c r="E42" s="256" t="s">
        <v>1147</v>
      </c>
      <c r="F42" s="257" t="s">
        <v>1148</v>
      </c>
      <c r="G42" s="256" t="s">
        <v>1147</v>
      </c>
      <c r="H42" s="257" t="s">
        <v>1148</v>
      </c>
      <c r="I42" s="256" t="s">
        <v>1147</v>
      </c>
      <c r="J42" s="257" t="s">
        <v>1148</v>
      </c>
      <c r="K42" s="256" t="s">
        <v>1147</v>
      </c>
      <c r="L42" s="257" t="s">
        <v>1148</v>
      </c>
      <c r="M42" s="256" t="s">
        <v>1147</v>
      </c>
      <c r="N42" s="257" t="s">
        <v>1148</v>
      </c>
      <c r="O42" s="256" t="s">
        <v>1147</v>
      </c>
      <c r="P42" s="257" t="s">
        <v>1148</v>
      </c>
      <c r="Q42" s="256" t="s">
        <v>1147</v>
      </c>
      <c r="R42" s="257" t="s">
        <v>1148</v>
      </c>
      <c r="S42" s="266"/>
      <c r="T42" s="267"/>
      <c r="U42" s="266"/>
      <c r="V42" s="267"/>
      <c r="W42" s="266"/>
      <c r="X42" s="267"/>
      <c r="Y42" s="266"/>
      <c r="Z42" s="267"/>
      <c r="AA42" s="266"/>
      <c r="AB42" s="267"/>
      <c r="AC42" s="266"/>
      <c r="AD42" s="267"/>
    </row>
    <row r="43" spans="2:18" ht="15" customHeight="1">
      <c r="B43" s="268" t="s">
        <v>1632</v>
      </c>
      <c r="C43" s="258">
        <v>2</v>
      </c>
      <c r="D43" s="259">
        <v>1</v>
      </c>
      <c r="E43" s="258">
        <v>0</v>
      </c>
      <c r="F43" s="259">
        <v>0</v>
      </c>
      <c r="G43" s="258">
        <v>0</v>
      </c>
      <c r="H43" s="259">
        <v>0</v>
      </c>
      <c r="I43" s="258">
        <v>1</v>
      </c>
      <c r="J43" s="259">
        <v>0</v>
      </c>
      <c r="K43" s="258">
        <v>1</v>
      </c>
      <c r="L43" s="259">
        <v>1</v>
      </c>
      <c r="M43" s="258">
        <v>1</v>
      </c>
      <c r="N43" s="259">
        <v>0</v>
      </c>
      <c r="O43" s="258">
        <v>1</v>
      </c>
      <c r="P43" s="259">
        <v>0</v>
      </c>
      <c r="Q43" s="258">
        <f>SUM(C43,G43,I43,M43,K43,E43,O43)</f>
        <v>6</v>
      </c>
      <c r="R43" s="259">
        <f>SUM(D43,H43,N43,L43,F43,J43,,,P43)</f>
        <v>2</v>
      </c>
    </row>
    <row r="44" spans="2:18" ht="15" customHeight="1">
      <c r="B44" s="269" t="s">
        <v>254</v>
      </c>
      <c r="C44" s="270">
        <v>1</v>
      </c>
      <c r="D44" s="271">
        <v>1</v>
      </c>
      <c r="E44" s="270">
        <v>1</v>
      </c>
      <c r="F44" s="271">
        <v>1</v>
      </c>
      <c r="G44" s="270">
        <v>1</v>
      </c>
      <c r="H44" s="271">
        <v>1</v>
      </c>
      <c r="I44" s="270">
        <v>0</v>
      </c>
      <c r="J44" s="271">
        <v>0</v>
      </c>
      <c r="K44" s="270">
        <v>0</v>
      </c>
      <c r="L44" s="271">
        <v>0</v>
      </c>
      <c r="M44" s="270">
        <v>0</v>
      </c>
      <c r="N44" s="271">
        <v>0</v>
      </c>
      <c r="O44" s="270">
        <v>1</v>
      </c>
      <c r="P44" s="271">
        <v>0</v>
      </c>
      <c r="Q44" s="270">
        <f>SUM(C44,G44,I44,M44,K44,E44,,,O44)</f>
        <v>4</v>
      </c>
      <c r="R44" s="271">
        <f>SUM(D44,H44,N44,L44,F44,J44,,,P44)</f>
        <v>3</v>
      </c>
    </row>
    <row r="45" spans="2:18" ht="15" customHeight="1">
      <c r="B45" s="272" t="s">
        <v>1151</v>
      </c>
      <c r="C45" s="260">
        <v>0</v>
      </c>
      <c r="D45" s="261">
        <v>0</v>
      </c>
      <c r="E45" s="260">
        <v>0</v>
      </c>
      <c r="F45" s="261">
        <v>0</v>
      </c>
      <c r="G45" s="260">
        <v>0</v>
      </c>
      <c r="H45" s="261">
        <v>0</v>
      </c>
      <c r="I45" s="260">
        <v>0</v>
      </c>
      <c r="J45" s="261">
        <v>0</v>
      </c>
      <c r="K45" s="260">
        <v>0</v>
      </c>
      <c r="L45" s="261">
        <v>0</v>
      </c>
      <c r="M45" s="260">
        <v>0</v>
      </c>
      <c r="N45" s="261">
        <v>0</v>
      </c>
      <c r="O45" s="260">
        <v>0</v>
      </c>
      <c r="P45" s="261">
        <v>0</v>
      </c>
      <c r="Q45" s="270">
        <f>SUM(C45,G45,M45,K45,E45,,,O45)</f>
        <v>0</v>
      </c>
      <c r="R45" s="271">
        <f>SUM(D45,H45,N45,L45,F45,J45,,,P45)</f>
        <v>0</v>
      </c>
    </row>
    <row r="46" spans="2:18" ht="15" customHeight="1">
      <c r="B46" s="135" t="s">
        <v>42</v>
      </c>
      <c r="C46" s="262">
        <f aca="true" t="shared" si="2" ref="C46:R46">SUM(C43:C44)</f>
        <v>3</v>
      </c>
      <c r="D46" s="263">
        <f t="shared" si="2"/>
        <v>2</v>
      </c>
      <c r="E46" s="262">
        <f t="shared" si="2"/>
        <v>1</v>
      </c>
      <c r="F46" s="263">
        <f t="shared" si="2"/>
        <v>1</v>
      </c>
      <c r="G46" s="262">
        <f t="shared" si="2"/>
        <v>1</v>
      </c>
      <c r="H46" s="263">
        <f t="shared" si="2"/>
        <v>1</v>
      </c>
      <c r="I46" s="262">
        <f t="shared" si="2"/>
        <v>1</v>
      </c>
      <c r="J46" s="263">
        <f t="shared" si="2"/>
        <v>0</v>
      </c>
      <c r="K46" s="262">
        <f t="shared" si="2"/>
        <v>1</v>
      </c>
      <c r="L46" s="263">
        <f t="shared" si="2"/>
        <v>1</v>
      </c>
      <c r="M46" s="262">
        <f t="shared" si="2"/>
        <v>1</v>
      </c>
      <c r="N46" s="263">
        <f t="shared" si="2"/>
        <v>0</v>
      </c>
      <c r="O46" s="262">
        <f t="shared" si="2"/>
        <v>2</v>
      </c>
      <c r="P46" s="263">
        <f t="shared" si="2"/>
        <v>0</v>
      </c>
      <c r="Q46" s="262">
        <f t="shared" si="2"/>
        <v>10</v>
      </c>
      <c r="R46" s="263">
        <f t="shared" si="2"/>
        <v>5</v>
      </c>
    </row>
    <row r="48" ht="15" customHeight="1">
      <c r="B48" s="22" t="s">
        <v>1146</v>
      </c>
    </row>
    <row r="50" spans="2:20" ht="24" customHeight="1">
      <c r="B50" s="471" t="s">
        <v>1115</v>
      </c>
      <c r="C50" s="549" t="s">
        <v>483</v>
      </c>
      <c r="D50" s="550"/>
      <c r="E50" s="549" t="s">
        <v>833</v>
      </c>
      <c r="F50" s="550"/>
      <c r="G50" s="549" t="s">
        <v>253</v>
      </c>
      <c r="H50" s="550"/>
      <c r="I50" s="549" t="s">
        <v>1863</v>
      </c>
      <c r="J50" s="550"/>
      <c r="K50" s="549" t="s">
        <v>484</v>
      </c>
      <c r="L50" s="550"/>
      <c r="M50" s="551" t="s">
        <v>1864</v>
      </c>
      <c r="N50" s="552"/>
      <c r="O50" s="551" t="s">
        <v>938</v>
      </c>
      <c r="P50" s="552"/>
      <c r="Q50" s="549" t="s">
        <v>1571</v>
      </c>
      <c r="R50" s="550"/>
      <c r="S50" s="549" t="s">
        <v>720</v>
      </c>
      <c r="T50" s="550"/>
    </row>
    <row r="51" spans="2:32" ht="24" customHeight="1">
      <c r="B51" s="473"/>
      <c r="C51" s="256" t="s">
        <v>1147</v>
      </c>
      <c r="D51" s="257" t="s">
        <v>1148</v>
      </c>
      <c r="E51" s="256" t="s">
        <v>1147</v>
      </c>
      <c r="F51" s="257" t="s">
        <v>1148</v>
      </c>
      <c r="G51" s="256" t="s">
        <v>1147</v>
      </c>
      <c r="H51" s="257" t="s">
        <v>1148</v>
      </c>
      <c r="I51" s="256" t="s">
        <v>1147</v>
      </c>
      <c r="J51" s="257" t="s">
        <v>1148</v>
      </c>
      <c r="K51" s="256" t="s">
        <v>1147</v>
      </c>
      <c r="L51" s="257" t="s">
        <v>1148</v>
      </c>
      <c r="M51" s="256" t="s">
        <v>1147</v>
      </c>
      <c r="N51" s="257" t="s">
        <v>1148</v>
      </c>
      <c r="O51" s="256" t="s">
        <v>1147</v>
      </c>
      <c r="P51" s="257" t="s">
        <v>1148</v>
      </c>
      <c r="Q51" s="256" t="s">
        <v>1147</v>
      </c>
      <c r="R51" s="257" t="s">
        <v>1148</v>
      </c>
      <c r="S51" s="256" t="s">
        <v>1147</v>
      </c>
      <c r="T51" s="257" t="s">
        <v>1148</v>
      </c>
      <c r="U51" s="266"/>
      <c r="V51" s="267"/>
      <c r="W51" s="266"/>
      <c r="X51" s="267"/>
      <c r="Y51" s="266"/>
      <c r="Z51" s="267"/>
      <c r="AA51" s="266"/>
      <c r="AB51" s="267"/>
      <c r="AC51" s="266"/>
      <c r="AD51" s="267"/>
      <c r="AE51" s="266"/>
      <c r="AF51" s="267"/>
    </row>
    <row r="52" spans="2:20" ht="15" customHeight="1">
      <c r="B52" s="268" t="s">
        <v>1632</v>
      </c>
      <c r="C52" s="258">
        <v>3</v>
      </c>
      <c r="D52" s="259">
        <v>3</v>
      </c>
      <c r="E52" s="258">
        <v>0</v>
      </c>
      <c r="F52" s="259">
        <v>0</v>
      </c>
      <c r="G52" s="258">
        <v>2</v>
      </c>
      <c r="H52" s="259">
        <v>2</v>
      </c>
      <c r="I52" s="158">
        <v>1</v>
      </c>
      <c r="J52" s="259">
        <v>1</v>
      </c>
      <c r="K52" s="258">
        <v>2</v>
      </c>
      <c r="L52" s="259">
        <v>2</v>
      </c>
      <c r="M52" s="258">
        <v>1</v>
      </c>
      <c r="N52" s="259">
        <v>0</v>
      </c>
      <c r="O52" s="258">
        <v>0</v>
      </c>
      <c r="P52" s="259">
        <v>0</v>
      </c>
      <c r="Q52" s="258">
        <v>10</v>
      </c>
      <c r="R52" s="259">
        <v>3</v>
      </c>
      <c r="S52" s="258">
        <f>SUM(G52,M52,I52,C52,K52,E52,O52,,Q52)</f>
        <v>19</v>
      </c>
      <c r="T52" s="259">
        <f>SUM(H52,J52,N52,D52,L52,F52,P52,,R52)</f>
        <v>11</v>
      </c>
    </row>
    <row r="53" spans="2:20" ht="15" customHeight="1">
      <c r="B53" s="269" t="s">
        <v>254</v>
      </c>
      <c r="C53" s="270">
        <v>2</v>
      </c>
      <c r="D53" s="271">
        <v>2</v>
      </c>
      <c r="E53" s="270">
        <v>3</v>
      </c>
      <c r="F53" s="271">
        <v>2</v>
      </c>
      <c r="G53" s="270">
        <v>4</v>
      </c>
      <c r="H53" s="271">
        <v>4</v>
      </c>
      <c r="I53" s="295">
        <v>0</v>
      </c>
      <c r="J53" s="271">
        <v>0</v>
      </c>
      <c r="K53" s="270">
        <v>2</v>
      </c>
      <c r="L53" s="271">
        <v>2</v>
      </c>
      <c r="M53" s="270">
        <v>0</v>
      </c>
      <c r="N53" s="271">
        <v>0</v>
      </c>
      <c r="O53" s="270">
        <v>1</v>
      </c>
      <c r="P53" s="271">
        <v>0</v>
      </c>
      <c r="Q53" s="270">
        <v>15</v>
      </c>
      <c r="R53" s="271">
        <v>15</v>
      </c>
      <c r="S53" s="270">
        <f>SUM(G53,I53,M53,C53,K53,E53,O53,,Q53)</f>
        <v>27</v>
      </c>
      <c r="T53" s="271">
        <f>SUM(H53,J53,N53,D53,L53,F53,P53,,R53)</f>
        <v>25</v>
      </c>
    </row>
    <row r="54" spans="2:20" ht="15" customHeight="1">
      <c r="B54" s="272" t="s">
        <v>1151</v>
      </c>
      <c r="C54" s="260">
        <v>0</v>
      </c>
      <c r="D54" s="261">
        <v>0</v>
      </c>
      <c r="E54" s="260">
        <v>0</v>
      </c>
      <c r="F54" s="261">
        <v>0</v>
      </c>
      <c r="G54" s="260">
        <v>0</v>
      </c>
      <c r="H54" s="261">
        <v>0</v>
      </c>
      <c r="I54" s="294">
        <v>0</v>
      </c>
      <c r="J54" s="261">
        <v>0</v>
      </c>
      <c r="K54" s="260">
        <v>0</v>
      </c>
      <c r="L54" s="261">
        <v>0</v>
      </c>
      <c r="M54" s="260">
        <v>0</v>
      </c>
      <c r="N54" s="261">
        <v>0</v>
      </c>
      <c r="O54" s="260">
        <v>0</v>
      </c>
      <c r="P54" s="261">
        <v>0</v>
      </c>
      <c r="Q54" s="260">
        <v>0</v>
      </c>
      <c r="R54" s="261">
        <v>0</v>
      </c>
      <c r="S54" s="270">
        <f>SUM(G54,M54,I54,C54,K54,E54,O54,,Q54)</f>
        <v>0</v>
      </c>
      <c r="T54" s="271">
        <f>SUM(H54,J54,N54,D54,L54,F54,P54,,R54)</f>
        <v>0</v>
      </c>
    </row>
    <row r="55" spans="2:20" ht="15" customHeight="1">
      <c r="B55" s="135" t="s">
        <v>42</v>
      </c>
      <c r="C55" s="262">
        <f aca="true" t="shared" si="3" ref="C55:T55">SUM(C52:C54)</f>
        <v>5</v>
      </c>
      <c r="D55" s="263">
        <f t="shared" si="3"/>
        <v>5</v>
      </c>
      <c r="E55" s="262">
        <f t="shared" si="3"/>
        <v>3</v>
      </c>
      <c r="F55" s="263">
        <f t="shared" si="3"/>
        <v>2</v>
      </c>
      <c r="G55" s="262">
        <f t="shared" si="3"/>
        <v>6</v>
      </c>
      <c r="H55" s="263">
        <f t="shared" si="3"/>
        <v>6</v>
      </c>
      <c r="I55" s="262">
        <f t="shared" si="3"/>
        <v>1</v>
      </c>
      <c r="J55" s="263">
        <f t="shared" si="3"/>
        <v>1</v>
      </c>
      <c r="K55" s="262">
        <f t="shared" si="3"/>
        <v>4</v>
      </c>
      <c r="L55" s="263">
        <f t="shared" si="3"/>
        <v>4</v>
      </c>
      <c r="M55" s="262">
        <f t="shared" si="3"/>
        <v>1</v>
      </c>
      <c r="N55" s="263">
        <f t="shared" si="3"/>
        <v>0</v>
      </c>
      <c r="O55" s="262">
        <f t="shared" si="3"/>
        <v>1</v>
      </c>
      <c r="P55" s="263">
        <f t="shared" si="3"/>
        <v>0</v>
      </c>
      <c r="Q55" s="262">
        <f t="shared" si="3"/>
        <v>25</v>
      </c>
      <c r="R55" s="263">
        <f t="shared" si="3"/>
        <v>18</v>
      </c>
      <c r="S55" s="262">
        <f t="shared" si="3"/>
        <v>46</v>
      </c>
      <c r="T55" s="263">
        <f t="shared" si="3"/>
        <v>36</v>
      </c>
    </row>
    <row r="62" spans="3:8" ht="15" customHeight="1">
      <c r="C62" s="273"/>
      <c r="G62" s="553"/>
      <c r="H62" s="554"/>
    </row>
  </sheetData>
  <sheetProtection/>
  <mergeCells count="45">
    <mergeCell ref="B50:B51"/>
    <mergeCell ref="G50:H50"/>
    <mergeCell ref="K50:L50"/>
    <mergeCell ref="C50:D50"/>
    <mergeCell ref="I50:J50"/>
    <mergeCell ref="E50:F50"/>
    <mergeCell ref="C41:D41"/>
    <mergeCell ref="I41:J41"/>
    <mergeCell ref="E41:F41"/>
    <mergeCell ref="M41:N41"/>
    <mergeCell ref="O41:P41"/>
    <mergeCell ref="M50:N50"/>
    <mergeCell ref="B32:B33"/>
    <mergeCell ref="E32:F32"/>
    <mergeCell ref="C32:D32"/>
    <mergeCell ref="O13:P13"/>
    <mergeCell ref="I13:J13"/>
    <mergeCell ref="K13:L13"/>
    <mergeCell ref="B21:B22"/>
    <mergeCell ref="C21:D21"/>
    <mergeCell ref="I21:J21"/>
    <mergeCell ref="K21:L21"/>
    <mergeCell ref="M21:N21"/>
    <mergeCell ref="G62:H62"/>
    <mergeCell ref="O21:P21"/>
    <mergeCell ref="Q21:R21"/>
    <mergeCell ref="O50:P50"/>
    <mergeCell ref="G41:H41"/>
    <mergeCell ref="K41:L41"/>
    <mergeCell ref="B5:B6"/>
    <mergeCell ref="C5:D5"/>
    <mergeCell ref="E5:F5"/>
    <mergeCell ref="B13:B14"/>
    <mergeCell ref="C13:D13"/>
    <mergeCell ref="E13:F13"/>
    <mergeCell ref="B41:B42"/>
    <mergeCell ref="Q13:R13"/>
    <mergeCell ref="S21:T21"/>
    <mergeCell ref="Q41:R41"/>
    <mergeCell ref="S50:T50"/>
    <mergeCell ref="Q50:R50"/>
    <mergeCell ref="M13:N13"/>
    <mergeCell ref="G13:H13"/>
    <mergeCell ref="E21:F21"/>
    <mergeCell ref="G21:H21"/>
  </mergeCells>
  <printOptions/>
  <pageMargins left="0.4724409448818898" right="0.4724409448818898" top="0.5905511811023623" bottom="0.5905511811023623" header="0" footer="0"/>
  <pageSetup horizontalDpi="600" verticalDpi="600" orientation="portrait" pageOrder="overThenDown" paperSize="9" scale="89" r:id="rId1"/>
  <rowBreaks count="1" manualBreakCount="1">
    <brk id="56" max="255" man="1"/>
  </rowBreaks>
  <colBreaks count="1" manualBreakCount="1">
    <brk id="20" max="65535" man="1"/>
  </colBreaks>
</worksheet>
</file>

<file path=xl/worksheets/sheet3.xml><?xml version="1.0" encoding="utf-8"?>
<worksheet xmlns="http://schemas.openxmlformats.org/spreadsheetml/2006/main" xmlns:r="http://schemas.openxmlformats.org/officeDocument/2006/relationships">
  <sheetPr>
    <tabColor rgb="FF00B0F0"/>
  </sheetPr>
  <dimension ref="A1:P70"/>
  <sheetViews>
    <sheetView zoomScalePageLayoutView="0" workbookViewId="0" topLeftCell="A39">
      <selection activeCell="A47" sqref="A47:A69"/>
    </sheetView>
  </sheetViews>
  <sheetFormatPr defaultColWidth="9.00390625" defaultRowHeight="15" customHeight="1"/>
  <cols>
    <col min="1" max="1" width="3.00390625" style="22" customWidth="1"/>
    <col min="2" max="2" width="1.25" style="22" customWidth="1"/>
    <col min="3" max="5" width="2.625" style="22" customWidth="1"/>
    <col min="6" max="6" width="1.25" style="22" customWidth="1"/>
    <col min="7" max="7" width="5.625" style="22" bestFit="1" customWidth="1"/>
    <col min="8" max="9" width="3.75390625" style="22" bestFit="1" customWidth="1"/>
    <col min="10" max="10" width="2.75390625" style="22" bestFit="1" customWidth="1"/>
    <col min="11" max="13" width="3.75390625" style="22" bestFit="1" customWidth="1"/>
    <col min="14" max="15" width="13.625" style="22" bestFit="1" customWidth="1"/>
    <col min="16" max="16" width="10.25390625" style="22" bestFit="1" customWidth="1"/>
    <col min="17" max="16384" width="9.00390625" style="22" customWidth="1"/>
  </cols>
  <sheetData>
    <row r="1" ht="15" customHeight="1">
      <c r="A1" s="22" t="s">
        <v>2541</v>
      </c>
    </row>
    <row r="2" ht="15" customHeight="1">
      <c r="A2" s="22" t="s">
        <v>1851</v>
      </c>
    </row>
    <row r="4" ht="15" customHeight="1">
      <c r="B4" s="22" t="s">
        <v>1325</v>
      </c>
    </row>
    <row r="6" spans="2:16" ht="15" customHeight="1">
      <c r="B6" s="399" t="s">
        <v>1653</v>
      </c>
      <c r="C6" s="400"/>
      <c r="D6" s="400"/>
      <c r="E6" s="400"/>
      <c r="F6" s="401"/>
      <c r="G6" s="402" t="s">
        <v>1656</v>
      </c>
      <c r="H6" s="403"/>
      <c r="I6" s="403"/>
      <c r="J6" s="403"/>
      <c r="K6" s="403"/>
      <c r="L6" s="403"/>
      <c r="M6" s="403"/>
      <c r="N6" s="21" t="s">
        <v>874</v>
      </c>
      <c r="O6" s="21" t="s">
        <v>872</v>
      </c>
      <c r="P6" s="21" t="s">
        <v>1374</v>
      </c>
    </row>
    <row r="7" spans="2:16" ht="18" customHeight="1">
      <c r="B7" s="32"/>
      <c r="C7" s="172" t="s">
        <v>1654</v>
      </c>
      <c r="D7" s="172">
        <v>1</v>
      </c>
      <c r="E7" s="172" t="s">
        <v>1655</v>
      </c>
      <c r="F7" s="172"/>
      <c r="G7" s="58" t="s">
        <v>1657</v>
      </c>
      <c r="H7" s="173">
        <v>22</v>
      </c>
      <c r="I7" s="172" t="s">
        <v>1658</v>
      </c>
      <c r="J7" s="173">
        <v>4</v>
      </c>
      <c r="K7" s="172" t="s">
        <v>1659</v>
      </c>
      <c r="L7" s="173">
        <v>5</v>
      </c>
      <c r="M7" s="172" t="s">
        <v>328</v>
      </c>
      <c r="N7" s="45">
        <v>41441</v>
      </c>
      <c r="O7" s="45">
        <v>24569</v>
      </c>
      <c r="P7" s="51">
        <f aca="true" t="shared" si="0" ref="P7:P22">ROUND(O7/N7,4)*100</f>
        <v>59.29</v>
      </c>
    </row>
    <row r="8" spans="2:16" ht="18" customHeight="1">
      <c r="B8" s="32"/>
      <c r="C8" s="172" t="s">
        <v>1654</v>
      </c>
      <c r="D8" s="172">
        <v>2</v>
      </c>
      <c r="E8" s="172" t="s">
        <v>1655</v>
      </c>
      <c r="F8" s="171"/>
      <c r="G8" s="58" t="s">
        <v>1657</v>
      </c>
      <c r="H8" s="173">
        <v>26</v>
      </c>
      <c r="I8" s="172" t="s">
        <v>1658</v>
      </c>
      <c r="J8" s="173">
        <v>4</v>
      </c>
      <c r="K8" s="172" t="s">
        <v>1659</v>
      </c>
      <c r="L8" s="173">
        <v>30</v>
      </c>
      <c r="M8" s="172" t="s">
        <v>328</v>
      </c>
      <c r="N8" s="45">
        <v>47017</v>
      </c>
      <c r="O8" s="45">
        <v>34187</v>
      </c>
      <c r="P8" s="51">
        <f t="shared" si="0"/>
        <v>72.71</v>
      </c>
    </row>
    <row r="9" spans="2:16" ht="18" customHeight="1">
      <c r="B9" s="32"/>
      <c r="C9" s="172" t="s">
        <v>1654</v>
      </c>
      <c r="D9" s="172">
        <v>3</v>
      </c>
      <c r="E9" s="172" t="s">
        <v>1655</v>
      </c>
      <c r="F9" s="171"/>
      <c r="G9" s="58" t="s">
        <v>1657</v>
      </c>
      <c r="H9" s="173">
        <v>30</v>
      </c>
      <c r="I9" s="172" t="s">
        <v>1658</v>
      </c>
      <c r="J9" s="173">
        <v>4</v>
      </c>
      <c r="K9" s="172" t="s">
        <v>1659</v>
      </c>
      <c r="L9" s="173">
        <v>23</v>
      </c>
      <c r="M9" s="172" t="s">
        <v>328</v>
      </c>
      <c r="N9" s="45">
        <v>61792</v>
      </c>
      <c r="O9" s="45">
        <v>42879</v>
      </c>
      <c r="P9" s="51">
        <f>ROUND(O9/N9,4)*100</f>
        <v>69.39</v>
      </c>
    </row>
    <row r="10" spans="2:16" ht="18" customHeight="1">
      <c r="B10" s="32"/>
      <c r="C10" s="172" t="s">
        <v>1654</v>
      </c>
      <c r="D10" s="172">
        <v>4</v>
      </c>
      <c r="E10" s="172" t="s">
        <v>1655</v>
      </c>
      <c r="F10" s="171"/>
      <c r="G10" s="58" t="s">
        <v>1657</v>
      </c>
      <c r="H10" s="173">
        <v>34</v>
      </c>
      <c r="I10" s="172" t="s">
        <v>1658</v>
      </c>
      <c r="J10" s="173">
        <v>4</v>
      </c>
      <c r="K10" s="172" t="s">
        <v>1659</v>
      </c>
      <c r="L10" s="173">
        <v>23</v>
      </c>
      <c r="M10" s="172" t="s">
        <v>328</v>
      </c>
      <c r="N10" s="45">
        <v>69706</v>
      </c>
      <c r="O10" s="45">
        <v>50643</v>
      </c>
      <c r="P10" s="51">
        <f t="shared" si="0"/>
        <v>72.65</v>
      </c>
    </row>
    <row r="11" spans="2:16" ht="18" customHeight="1">
      <c r="B11" s="32"/>
      <c r="C11" s="172" t="s">
        <v>1654</v>
      </c>
      <c r="D11" s="172">
        <v>5</v>
      </c>
      <c r="E11" s="172" t="s">
        <v>1655</v>
      </c>
      <c r="F11" s="171"/>
      <c r="G11" s="58" t="s">
        <v>1657</v>
      </c>
      <c r="H11" s="173">
        <v>38</v>
      </c>
      <c r="I11" s="172" t="s">
        <v>1658</v>
      </c>
      <c r="J11" s="173">
        <v>4</v>
      </c>
      <c r="K11" s="172" t="s">
        <v>1659</v>
      </c>
      <c r="L11" s="173">
        <v>17</v>
      </c>
      <c r="M11" s="172" t="s">
        <v>328</v>
      </c>
      <c r="N11" s="45">
        <v>88875</v>
      </c>
      <c r="O11" s="45">
        <v>57157</v>
      </c>
      <c r="P11" s="51">
        <f t="shared" si="0"/>
        <v>64.31</v>
      </c>
    </row>
    <row r="12" spans="2:16" ht="18" customHeight="1">
      <c r="B12" s="32"/>
      <c r="C12" s="172" t="s">
        <v>1654</v>
      </c>
      <c r="D12" s="172">
        <v>6</v>
      </c>
      <c r="E12" s="172" t="s">
        <v>1655</v>
      </c>
      <c r="F12" s="171"/>
      <c r="G12" s="58" t="s">
        <v>1657</v>
      </c>
      <c r="H12" s="173">
        <v>42</v>
      </c>
      <c r="I12" s="172" t="s">
        <v>1658</v>
      </c>
      <c r="J12" s="173">
        <v>4</v>
      </c>
      <c r="K12" s="172" t="s">
        <v>1659</v>
      </c>
      <c r="L12" s="173">
        <v>15</v>
      </c>
      <c r="M12" s="172" t="s">
        <v>328</v>
      </c>
      <c r="N12" s="45">
        <v>125023</v>
      </c>
      <c r="O12" s="45">
        <v>65106</v>
      </c>
      <c r="P12" s="51">
        <f t="shared" si="0"/>
        <v>52.080000000000005</v>
      </c>
    </row>
    <row r="13" spans="2:16" ht="18" customHeight="1">
      <c r="B13" s="32"/>
      <c r="C13" s="172" t="s">
        <v>1654</v>
      </c>
      <c r="D13" s="172">
        <v>7</v>
      </c>
      <c r="E13" s="172" t="s">
        <v>1655</v>
      </c>
      <c r="F13" s="171"/>
      <c r="G13" s="58" t="s">
        <v>1657</v>
      </c>
      <c r="H13" s="173">
        <v>46</v>
      </c>
      <c r="I13" s="172" t="s">
        <v>1658</v>
      </c>
      <c r="J13" s="173">
        <v>4</v>
      </c>
      <c r="K13" s="172" t="s">
        <v>1659</v>
      </c>
      <c r="L13" s="173">
        <v>11</v>
      </c>
      <c r="M13" s="172" t="s">
        <v>328</v>
      </c>
      <c r="N13" s="45">
        <v>155854</v>
      </c>
      <c r="O13" s="45">
        <v>95122</v>
      </c>
      <c r="P13" s="51">
        <f t="shared" si="0"/>
        <v>61.029999999999994</v>
      </c>
    </row>
    <row r="14" spans="2:16" ht="18" customHeight="1">
      <c r="B14" s="32"/>
      <c r="C14" s="172" t="s">
        <v>1654</v>
      </c>
      <c r="D14" s="172">
        <v>8</v>
      </c>
      <c r="E14" s="172" t="s">
        <v>1655</v>
      </c>
      <c r="F14" s="171"/>
      <c r="G14" s="58" t="s">
        <v>1657</v>
      </c>
      <c r="H14" s="173">
        <v>50</v>
      </c>
      <c r="I14" s="172" t="s">
        <v>1658</v>
      </c>
      <c r="J14" s="173">
        <v>4</v>
      </c>
      <c r="K14" s="172" t="s">
        <v>1659</v>
      </c>
      <c r="L14" s="173">
        <v>13</v>
      </c>
      <c r="M14" s="172" t="s">
        <v>328</v>
      </c>
      <c r="N14" s="45">
        <v>174796</v>
      </c>
      <c r="O14" s="45">
        <v>115911</v>
      </c>
      <c r="P14" s="51">
        <f t="shared" si="0"/>
        <v>66.31</v>
      </c>
    </row>
    <row r="15" spans="2:16" ht="18" customHeight="1">
      <c r="B15" s="32"/>
      <c r="C15" s="172" t="s">
        <v>1654</v>
      </c>
      <c r="D15" s="172">
        <v>9</v>
      </c>
      <c r="E15" s="172" t="s">
        <v>1655</v>
      </c>
      <c r="F15" s="171"/>
      <c r="G15" s="58" t="s">
        <v>1657</v>
      </c>
      <c r="H15" s="173">
        <v>54</v>
      </c>
      <c r="I15" s="172" t="s">
        <v>1658</v>
      </c>
      <c r="J15" s="173">
        <v>4</v>
      </c>
      <c r="K15" s="172" t="s">
        <v>1659</v>
      </c>
      <c r="L15" s="173">
        <v>8</v>
      </c>
      <c r="M15" s="172" t="s">
        <v>328</v>
      </c>
      <c r="N15" s="45">
        <v>190084</v>
      </c>
      <c r="O15" s="45">
        <v>103584</v>
      </c>
      <c r="P15" s="51">
        <f t="shared" si="0"/>
        <v>54.49</v>
      </c>
    </row>
    <row r="16" spans="2:16" ht="18" customHeight="1">
      <c r="B16" s="32"/>
      <c r="C16" s="172" t="s">
        <v>1654</v>
      </c>
      <c r="D16" s="172">
        <v>10</v>
      </c>
      <c r="E16" s="172" t="s">
        <v>1655</v>
      </c>
      <c r="F16" s="171"/>
      <c r="G16" s="58" t="s">
        <v>1657</v>
      </c>
      <c r="H16" s="173">
        <v>58</v>
      </c>
      <c r="I16" s="172" t="s">
        <v>1658</v>
      </c>
      <c r="J16" s="173">
        <v>4</v>
      </c>
      <c r="K16" s="172" t="s">
        <v>1659</v>
      </c>
      <c r="L16" s="173">
        <v>10</v>
      </c>
      <c r="M16" s="172" t="s">
        <v>328</v>
      </c>
      <c r="N16" s="45">
        <v>210639</v>
      </c>
      <c r="O16" s="45">
        <v>125234</v>
      </c>
      <c r="P16" s="51">
        <f t="shared" si="0"/>
        <v>59.45</v>
      </c>
    </row>
    <row r="17" spans="2:16" ht="18" customHeight="1">
      <c r="B17" s="32"/>
      <c r="C17" s="172" t="s">
        <v>1654</v>
      </c>
      <c r="D17" s="172">
        <v>11</v>
      </c>
      <c r="E17" s="172" t="s">
        <v>1655</v>
      </c>
      <c r="F17" s="171"/>
      <c r="G17" s="58" t="s">
        <v>1657</v>
      </c>
      <c r="H17" s="173">
        <v>62</v>
      </c>
      <c r="I17" s="172" t="s">
        <v>1658</v>
      </c>
      <c r="J17" s="173">
        <v>4</v>
      </c>
      <c r="K17" s="172" t="s">
        <v>1659</v>
      </c>
      <c r="L17" s="173">
        <v>12</v>
      </c>
      <c r="M17" s="172" t="s">
        <v>328</v>
      </c>
      <c r="N17" s="45">
        <v>230716</v>
      </c>
      <c r="O17" s="45">
        <v>131307</v>
      </c>
      <c r="P17" s="51">
        <f t="shared" si="0"/>
        <v>56.910000000000004</v>
      </c>
    </row>
    <row r="18" spans="2:16" ht="18" customHeight="1">
      <c r="B18" s="32"/>
      <c r="C18" s="172" t="s">
        <v>1654</v>
      </c>
      <c r="D18" s="172">
        <v>12</v>
      </c>
      <c r="E18" s="172" t="s">
        <v>1655</v>
      </c>
      <c r="F18" s="171"/>
      <c r="G18" s="58" t="s">
        <v>873</v>
      </c>
      <c r="H18" s="173">
        <v>3</v>
      </c>
      <c r="I18" s="172" t="s">
        <v>1658</v>
      </c>
      <c r="J18" s="173">
        <v>4</v>
      </c>
      <c r="K18" s="172" t="s">
        <v>1659</v>
      </c>
      <c r="L18" s="173">
        <v>7</v>
      </c>
      <c r="M18" s="172" t="s">
        <v>328</v>
      </c>
      <c r="N18" s="45">
        <v>253417</v>
      </c>
      <c r="O18" s="45">
        <v>114981</v>
      </c>
      <c r="P18" s="51">
        <f t="shared" si="0"/>
        <v>45.37</v>
      </c>
    </row>
    <row r="19" spans="2:16" ht="18" customHeight="1">
      <c r="B19" s="32"/>
      <c r="C19" s="172" t="s">
        <v>1654</v>
      </c>
      <c r="D19" s="172">
        <v>13</v>
      </c>
      <c r="E19" s="172" t="s">
        <v>1655</v>
      </c>
      <c r="F19" s="171"/>
      <c r="G19" s="58" t="s">
        <v>873</v>
      </c>
      <c r="H19" s="173">
        <v>7</v>
      </c>
      <c r="I19" s="172" t="s">
        <v>1658</v>
      </c>
      <c r="J19" s="173">
        <v>4</v>
      </c>
      <c r="K19" s="172" t="s">
        <v>1659</v>
      </c>
      <c r="L19" s="173">
        <v>9</v>
      </c>
      <c r="M19" s="172" t="s">
        <v>328</v>
      </c>
      <c r="N19" s="45">
        <v>277889</v>
      </c>
      <c r="O19" s="45">
        <v>119184</v>
      </c>
      <c r="P19" s="51">
        <f t="shared" si="0"/>
        <v>42.89</v>
      </c>
    </row>
    <row r="20" spans="2:16" ht="18" customHeight="1">
      <c r="B20" s="32"/>
      <c r="C20" s="172" t="s">
        <v>1654</v>
      </c>
      <c r="D20" s="172">
        <v>14</v>
      </c>
      <c r="E20" s="172" t="s">
        <v>1655</v>
      </c>
      <c r="F20" s="171"/>
      <c r="G20" s="58" t="s">
        <v>873</v>
      </c>
      <c r="H20" s="173">
        <v>11</v>
      </c>
      <c r="I20" s="172" t="s">
        <v>1658</v>
      </c>
      <c r="J20" s="173">
        <v>4</v>
      </c>
      <c r="K20" s="172" t="s">
        <v>1659</v>
      </c>
      <c r="L20" s="173">
        <v>11</v>
      </c>
      <c r="M20" s="172" t="s">
        <v>328</v>
      </c>
      <c r="N20" s="45">
        <v>296425</v>
      </c>
      <c r="O20" s="45">
        <v>125892</v>
      </c>
      <c r="P20" s="51">
        <f t="shared" si="0"/>
        <v>42.47</v>
      </c>
    </row>
    <row r="21" spans="2:16" ht="18" customHeight="1">
      <c r="B21" s="32"/>
      <c r="C21" s="172" t="s">
        <v>1654</v>
      </c>
      <c r="D21" s="172">
        <v>15</v>
      </c>
      <c r="E21" s="172" t="s">
        <v>1655</v>
      </c>
      <c r="F21" s="171"/>
      <c r="G21" s="58" t="s">
        <v>873</v>
      </c>
      <c r="H21" s="174">
        <v>15</v>
      </c>
      <c r="I21" s="172" t="s">
        <v>1658</v>
      </c>
      <c r="J21" s="173">
        <v>4</v>
      </c>
      <c r="K21" s="172" t="s">
        <v>1659</v>
      </c>
      <c r="L21" s="173">
        <v>13</v>
      </c>
      <c r="M21" s="172" t="s">
        <v>328</v>
      </c>
      <c r="N21" s="45">
        <v>311023</v>
      </c>
      <c r="O21" s="45">
        <v>142046</v>
      </c>
      <c r="P21" s="51">
        <f t="shared" si="0"/>
        <v>45.67</v>
      </c>
    </row>
    <row r="22" spans="2:16" ht="18" customHeight="1">
      <c r="B22" s="32"/>
      <c r="C22" s="172" t="s">
        <v>1654</v>
      </c>
      <c r="D22" s="172">
        <v>16</v>
      </c>
      <c r="E22" s="172" t="s">
        <v>1655</v>
      </c>
      <c r="F22" s="171"/>
      <c r="G22" s="58" t="s">
        <v>873</v>
      </c>
      <c r="H22" s="173">
        <v>19</v>
      </c>
      <c r="I22" s="172" t="s">
        <v>1658</v>
      </c>
      <c r="J22" s="173">
        <v>4</v>
      </c>
      <c r="K22" s="172" t="s">
        <v>1659</v>
      </c>
      <c r="L22" s="173">
        <v>8</v>
      </c>
      <c r="M22" s="172" t="s">
        <v>328</v>
      </c>
      <c r="N22" s="45">
        <v>320643</v>
      </c>
      <c r="O22" s="45">
        <v>139593</v>
      </c>
      <c r="P22" s="51">
        <f t="shared" si="0"/>
        <v>43.54</v>
      </c>
    </row>
    <row r="23" spans="2:16" ht="18" customHeight="1">
      <c r="B23" s="32"/>
      <c r="C23" s="172" t="s">
        <v>1654</v>
      </c>
      <c r="D23" s="172">
        <v>17</v>
      </c>
      <c r="E23" s="172" t="s">
        <v>1655</v>
      </c>
      <c r="F23" s="171"/>
      <c r="G23" s="58" t="s">
        <v>873</v>
      </c>
      <c r="H23" s="173">
        <v>23</v>
      </c>
      <c r="I23" s="172" t="s">
        <v>1658</v>
      </c>
      <c r="J23" s="173">
        <v>4</v>
      </c>
      <c r="K23" s="172" t="s">
        <v>1659</v>
      </c>
      <c r="L23" s="173">
        <v>10</v>
      </c>
      <c r="M23" s="172" t="s">
        <v>328</v>
      </c>
      <c r="N23" s="45">
        <v>329153</v>
      </c>
      <c r="O23" s="45">
        <v>136530</v>
      </c>
      <c r="P23" s="51">
        <f>ROUND(O23/N23,4)*100</f>
        <v>41.48</v>
      </c>
    </row>
    <row r="24" spans="2:16" ht="15" customHeight="1">
      <c r="B24" s="32"/>
      <c r="C24" s="172" t="s">
        <v>1654</v>
      </c>
      <c r="D24" s="172">
        <v>18</v>
      </c>
      <c r="E24" s="172" t="s">
        <v>1655</v>
      </c>
      <c r="F24" s="171"/>
      <c r="G24" s="58" t="s">
        <v>873</v>
      </c>
      <c r="H24" s="173">
        <v>27</v>
      </c>
      <c r="I24" s="172" t="s">
        <v>1658</v>
      </c>
      <c r="J24" s="173">
        <v>4</v>
      </c>
      <c r="K24" s="172" t="s">
        <v>1659</v>
      </c>
      <c r="L24" s="173">
        <v>12</v>
      </c>
      <c r="M24" s="172" t="s">
        <v>328</v>
      </c>
      <c r="N24" s="45">
        <v>338168</v>
      </c>
      <c r="O24" s="45">
        <v>134631</v>
      </c>
      <c r="P24" s="51">
        <f>ROUND(O24/N24,4)*100</f>
        <v>39.81</v>
      </c>
    </row>
    <row r="25" spans="2:16" ht="15" customHeight="1">
      <c r="B25" s="80"/>
      <c r="C25" s="170"/>
      <c r="D25" s="170"/>
      <c r="E25" s="170"/>
      <c r="F25" s="80"/>
      <c r="G25" s="80"/>
      <c r="H25" s="80"/>
      <c r="I25" s="36"/>
      <c r="J25" s="80"/>
      <c r="K25" s="36"/>
      <c r="L25" s="80"/>
      <c r="M25" s="36"/>
      <c r="N25" s="75"/>
      <c r="O25" s="75"/>
      <c r="P25" s="122"/>
    </row>
    <row r="26" ht="15" customHeight="1">
      <c r="B26" s="22" t="s">
        <v>1330</v>
      </c>
    </row>
    <row r="28" spans="2:16" ht="15" customHeight="1">
      <c r="B28" s="399" t="s">
        <v>1653</v>
      </c>
      <c r="C28" s="400"/>
      <c r="D28" s="400"/>
      <c r="E28" s="400"/>
      <c r="F28" s="401"/>
      <c r="G28" s="402" t="s">
        <v>1656</v>
      </c>
      <c r="H28" s="403"/>
      <c r="I28" s="403"/>
      <c r="J28" s="403"/>
      <c r="K28" s="403"/>
      <c r="L28" s="403"/>
      <c r="M28" s="403"/>
      <c r="N28" s="21" t="s">
        <v>874</v>
      </c>
      <c r="O28" s="21" t="s">
        <v>872</v>
      </c>
      <c r="P28" s="21" t="s">
        <v>1374</v>
      </c>
    </row>
    <row r="29" spans="2:16" ht="18" customHeight="1">
      <c r="B29" s="32"/>
      <c r="C29" s="172" t="s">
        <v>1654</v>
      </c>
      <c r="D29" s="172">
        <v>1</v>
      </c>
      <c r="E29" s="172" t="s">
        <v>1655</v>
      </c>
      <c r="F29" s="172"/>
      <c r="G29" s="58" t="s">
        <v>1657</v>
      </c>
      <c r="H29" s="173">
        <v>22</v>
      </c>
      <c r="I29" s="172" t="s">
        <v>1658</v>
      </c>
      <c r="J29" s="173">
        <v>4</v>
      </c>
      <c r="K29" s="172" t="s">
        <v>1659</v>
      </c>
      <c r="L29" s="173">
        <v>5</v>
      </c>
      <c r="M29" s="172" t="s">
        <v>328</v>
      </c>
      <c r="N29" s="45">
        <v>42749</v>
      </c>
      <c r="O29" s="45">
        <v>30967</v>
      </c>
      <c r="P29" s="51">
        <f aca="true" t="shared" si="1" ref="P29:P44">ROUND(O29/N29,4)*100</f>
        <v>72.44</v>
      </c>
    </row>
    <row r="30" spans="2:16" ht="18" customHeight="1">
      <c r="B30" s="32"/>
      <c r="C30" s="172" t="s">
        <v>1654</v>
      </c>
      <c r="D30" s="172">
        <v>2</v>
      </c>
      <c r="E30" s="172" t="s">
        <v>1655</v>
      </c>
      <c r="F30" s="171"/>
      <c r="G30" s="58" t="s">
        <v>1657</v>
      </c>
      <c r="H30" s="173">
        <v>26</v>
      </c>
      <c r="I30" s="172" t="s">
        <v>1658</v>
      </c>
      <c r="J30" s="173">
        <v>4</v>
      </c>
      <c r="K30" s="172" t="s">
        <v>1659</v>
      </c>
      <c r="L30" s="173">
        <v>30</v>
      </c>
      <c r="M30" s="172" t="s">
        <v>328</v>
      </c>
      <c r="N30" s="45">
        <v>47017</v>
      </c>
      <c r="O30" s="45">
        <v>34187</v>
      </c>
      <c r="P30" s="51">
        <f t="shared" si="1"/>
        <v>72.71</v>
      </c>
    </row>
    <row r="31" spans="2:16" ht="18" customHeight="1">
      <c r="B31" s="32"/>
      <c r="C31" s="172" t="s">
        <v>1654</v>
      </c>
      <c r="D31" s="172">
        <v>3</v>
      </c>
      <c r="E31" s="172" t="s">
        <v>1655</v>
      </c>
      <c r="F31" s="171"/>
      <c r="G31" s="58" t="s">
        <v>1657</v>
      </c>
      <c r="H31" s="173">
        <v>30</v>
      </c>
      <c r="I31" s="172" t="s">
        <v>1658</v>
      </c>
      <c r="J31" s="173">
        <v>4</v>
      </c>
      <c r="K31" s="172" t="s">
        <v>1659</v>
      </c>
      <c r="L31" s="173">
        <v>23</v>
      </c>
      <c r="M31" s="172" t="s">
        <v>328</v>
      </c>
      <c r="N31" s="45">
        <v>54879</v>
      </c>
      <c r="O31" s="45">
        <v>36930</v>
      </c>
      <c r="P31" s="51">
        <f t="shared" si="1"/>
        <v>67.29</v>
      </c>
    </row>
    <row r="32" spans="2:16" ht="18" customHeight="1">
      <c r="B32" s="32"/>
      <c r="C32" s="172" t="s">
        <v>1654</v>
      </c>
      <c r="D32" s="172">
        <v>4</v>
      </c>
      <c r="E32" s="172" t="s">
        <v>1655</v>
      </c>
      <c r="F32" s="171"/>
      <c r="G32" s="58" t="s">
        <v>1657</v>
      </c>
      <c r="H32" s="173">
        <v>34</v>
      </c>
      <c r="I32" s="172" t="s">
        <v>1658</v>
      </c>
      <c r="J32" s="173">
        <v>4</v>
      </c>
      <c r="K32" s="172" t="s">
        <v>1659</v>
      </c>
      <c r="L32" s="173">
        <v>23</v>
      </c>
      <c r="M32" s="172" t="s">
        <v>328</v>
      </c>
      <c r="N32" s="45">
        <v>69706</v>
      </c>
      <c r="O32" s="45">
        <v>50642</v>
      </c>
      <c r="P32" s="51">
        <f t="shared" si="1"/>
        <v>72.65</v>
      </c>
    </row>
    <row r="33" spans="2:16" ht="18" customHeight="1">
      <c r="B33" s="32"/>
      <c r="C33" s="172" t="s">
        <v>1654</v>
      </c>
      <c r="D33" s="172">
        <v>5</v>
      </c>
      <c r="E33" s="172" t="s">
        <v>1655</v>
      </c>
      <c r="F33" s="171"/>
      <c r="G33" s="58" t="s">
        <v>1657</v>
      </c>
      <c r="H33" s="173">
        <v>38</v>
      </c>
      <c r="I33" s="172" t="s">
        <v>1658</v>
      </c>
      <c r="J33" s="173">
        <v>4</v>
      </c>
      <c r="K33" s="172" t="s">
        <v>1659</v>
      </c>
      <c r="L33" s="173">
        <v>17</v>
      </c>
      <c r="M33" s="172" t="s">
        <v>328</v>
      </c>
      <c r="N33" s="45">
        <v>88875</v>
      </c>
      <c r="O33" s="45">
        <v>57155</v>
      </c>
      <c r="P33" s="51">
        <f t="shared" si="1"/>
        <v>64.31</v>
      </c>
    </row>
    <row r="34" spans="2:16" ht="18" customHeight="1">
      <c r="B34" s="32"/>
      <c r="C34" s="172" t="s">
        <v>1654</v>
      </c>
      <c r="D34" s="172">
        <v>6</v>
      </c>
      <c r="E34" s="172" t="s">
        <v>1655</v>
      </c>
      <c r="F34" s="171"/>
      <c r="G34" s="58" t="s">
        <v>1657</v>
      </c>
      <c r="H34" s="173">
        <v>42</v>
      </c>
      <c r="I34" s="172" t="s">
        <v>1658</v>
      </c>
      <c r="J34" s="173">
        <v>4</v>
      </c>
      <c r="K34" s="172" t="s">
        <v>1659</v>
      </c>
      <c r="L34" s="173">
        <v>15</v>
      </c>
      <c r="M34" s="172" t="s">
        <v>328</v>
      </c>
      <c r="N34" s="45">
        <v>125023</v>
      </c>
      <c r="O34" s="45">
        <v>65107</v>
      </c>
      <c r="P34" s="51">
        <f t="shared" si="1"/>
        <v>52.080000000000005</v>
      </c>
    </row>
    <row r="35" spans="2:16" ht="18" customHeight="1">
      <c r="B35" s="32"/>
      <c r="C35" s="172" t="s">
        <v>1654</v>
      </c>
      <c r="D35" s="172">
        <v>7</v>
      </c>
      <c r="E35" s="172" t="s">
        <v>1655</v>
      </c>
      <c r="F35" s="171"/>
      <c r="G35" s="58" t="s">
        <v>1657</v>
      </c>
      <c r="H35" s="173">
        <v>46</v>
      </c>
      <c r="I35" s="172" t="s">
        <v>1658</v>
      </c>
      <c r="J35" s="173">
        <v>4</v>
      </c>
      <c r="K35" s="172" t="s">
        <v>1659</v>
      </c>
      <c r="L35" s="173">
        <v>11</v>
      </c>
      <c r="M35" s="172" t="s">
        <v>328</v>
      </c>
      <c r="N35" s="45">
        <v>155854</v>
      </c>
      <c r="O35" s="45">
        <v>95124</v>
      </c>
      <c r="P35" s="51">
        <f t="shared" si="1"/>
        <v>61.029999999999994</v>
      </c>
    </row>
    <row r="36" spans="2:16" ht="18" customHeight="1">
      <c r="B36" s="32"/>
      <c r="C36" s="172" t="s">
        <v>1654</v>
      </c>
      <c r="D36" s="172">
        <v>8</v>
      </c>
      <c r="E36" s="172" t="s">
        <v>1655</v>
      </c>
      <c r="F36" s="171"/>
      <c r="G36" s="58" t="s">
        <v>1657</v>
      </c>
      <c r="H36" s="173">
        <v>50</v>
      </c>
      <c r="I36" s="172" t="s">
        <v>1658</v>
      </c>
      <c r="J36" s="173">
        <v>4</v>
      </c>
      <c r="K36" s="172" t="s">
        <v>1659</v>
      </c>
      <c r="L36" s="173">
        <v>13</v>
      </c>
      <c r="M36" s="172" t="s">
        <v>328</v>
      </c>
      <c r="N36" s="45">
        <v>174796</v>
      </c>
      <c r="O36" s="45">
        <v>115921</v>
      </c>
      <c r="P36" s="51">
        <f t="shared" si="1"/>
        <v>66.32000000000001</v>
      </c>
    </row>
    <row r="37" spans="2:16" ht="18" customHeight="1">
      <c r="B37" s="32"/>
      <c r="C37" s="172" t="s">
        <v>1654</v>
      </c>
      <c r="D37" s="172">
        <v>9</v>
      </c>
      <c r="E37" s="172" t="s">
        <v>1655</v>
      </c>
      <c r="F37" s="171"/>
      <c r="G37" s="58" t="s">
        <v>1657</v>
      </c>
      <c r="H37" s="173">
        <v>54</v>
      </c>
      <c r="I37" s="172" t="s">
        <v>1658</v>
      </c>
      <c r="J37" s="173">
        <v>4</v>
      </c>
      <c r="K37" s="172" t="s">
        <v>1659</v>
      </c>
      <c r="L37" s="173">
        <v>8</v>
      </c>
      <c r="M37" s="172" t="s">
        <v>328</v>
      </c>
      <c r="N37" s="45">
        <v>190084</v>
      </c>
      <c r="O37" s="45">
        <v>103610</v>
      </c>
      <c r="P37" s="51">
        <f t="shared" si="1"/>
        <v>54.510000000000005</v>
      </c>
    </row>
    <row r="38" spans="2:16" ht="18" customHeight="1">
      <c r="B38" s="32"/>
      <c r="C38" s="172" t="s">
        <v>1654</v>
      </c>
      <c r="D38" s="172">
        <v>10</v>
      </c>
      <c r="E38" s="172" t="s">
        <v>1655</v>
      </c>
      <c r="F38" s="171"/>
      <c r="G38" s="58" t="s">
        <v>1657</v>
      </c>
      <c r="H38" s="173">
        <v>58</v>
      </c>
      <c r="I38" s="172" t="s">
        <v>1658</v>
      </c>
      <c r="J38" s="173">
        <v>4</v>
      </c>
      <c r="K38" s="172" t="s">
        <v>1659</v>
      </c>
      <c r="L38" s="173">
        <v>10</v>
      </c>
      <c r="M38" s="172" t="s">
        <v>328</v>
      </c>
      <c r="N38" s="45">
        <v>210639</v>
      </c>
      <c r="O38" s="45">
        <v>125282</v>
      </c>
      <c r="P38" s="51">
        <f t="shared" si="1"/>
        <v>59.48</v>
      </c>
    </row>
    <row r="39" spans="2:16" ht="18" customHeight="1">
      <c r="B39" s="32"/>
      <c r="C39" s="172" t="s">
        <v>1654</v>
      </c>
      <c r="D39" s="172">
        <v>11</v>
      </c>
      <c r="E39" s="172" t="s">
        <v>1655</v>
      </c>
      <c r="F39" s="171"/>
      <c r="G39" s="58" t="s">
        <v>1657</v>
      </c>
      <c r="H39" s="173">
        <v>62</v>
      </c>
      <c r="I39" s="172" t="s">
        <v>1658</v>
      </c>
      <c r="J39" s="173">
        <v>4</v>
      </c>
      <c r="K39" s="172" t="s">
        <v>1659</v>
      </c>
      <c r="L39" s="173">
        <v>12</v>
      </c>
      <c r="M39" s="172" t="s">
        <v>328</v>
      </c>
      <c r="N39" s="45">
        <v>230716</v>
      </c>
      <c r="O39" s="45">
        <v>131373</v>
      </c>
      <c r="P39" s="51">
        <f t="shared" si="1"/>
        <v>56.940000000000005</v>
      </c>
    </row>
    <row r="40" spans="2:16" ht="18" customHeight="1">
      <c r="B40" s="32"/>
      <c r="C40" s="172" t="s">
        <v>1654</v>
      </c>
      <c r="D40" s="172">
        <v>12</v>
      </c>
      <c r="E40" s="172" t="s">
        <v>1655</v>
      </c>
      <c r="F40" s="171"/>
      <c r="G40" s="58" t="s">
        <v>873</v>
      </c>
      <c r="H40" s="173">
        <v>3</v>
      </c>
      <c r="I40" s="172" t="s">
        <v>1658</v>
      </c>
      <c r="J40" s="173">
        <v>4</v>
      </c>
      <c r="K40" s="172" t="s">
        <v>1659</v>
      </c>
      <c r="L40" s="173">
        <v>7</v>
      </c>
      <c r="M40" s="172" t="s">
        <v>328</v>
      </c>
      <c r="N40" s="45">
        <v>253417</v>
      </c>
      <c r="O40" s="45">
        <v>115063</v>
      </c>
      <c r="P40" s="51">
        <f t="shared" si="1"/>
        <v>45.4</v>
      </c>
    </row>
    <row r="41" spans="2:16" ht="18" customHeight="1">
      <c r="B41" s="32"/>
      <c r="C41" s="172" t="s">
        <v>1654</v>
      </c>
      <c r="D41" s="172">
        <v>13</v>
      </c>
      <c r="E41" s="172" t="s">
        <v>1655</v>
      </c>
      <c r="F41" s="171"/>
      <c r="G41" s="58" t="s">
        <v>873</v>
      </c>
      <c r="H41" s="173">
        <v>7</v>
      </c>
      <c r="I41" s="172" t="s">
        <v>1658</v>
      </c>
      <c r="J41" s="173">
        <v>4</v>
      </c>
      <c r="K41" s="172" t="s">
        <v>1659</v>
      </c>
      <c r="L41" s="173">
        <v>9</v>
      </c>
      <c r="M41" s="172" t="s">
        <v>328</v>
      </c>
      <c r="N41" s="45">
        <v>277889</v>
      </c>
      <c r="O41" s="45">
        <v>119350</v>
      </c>
      <c r="P41" s="51">
        <f t="shared" si="1"/>
        <v>42.95</v>
      </c>
    </row>
    <row r="42" spans="2:16" ht="18" customHeight="1">
      <c r="B42" s="32"/>
      <c r="C42" s="172" t="s">
        <v>1654</v>
      </c>
      <c r="D42" s="172">
        <v>14</v>
      </c>
      <c r="E42" s="172" t="s">
        <v>1655</v>
      </c>
      <c r="F42" s="171"/>
      <c r="G42" s="58" t="s">
        <v>873</v>
      </c>
      <c r="H42" s="173">
        <v>11</v>
      </c>
      <c r="I42" s="172" t="s">
        <v>1658</v>
      </c>
      <c r="J42" s="173">
        <v>4</v>
      </c>
      <c r="K42" s="172" t="s">
        <v>1659</v>
      </c>
      <c r="L42" s="173">
        <v>11</v>
      </c>
      <c r="M42" s="172" t="s">
        <v>328</v>
      </c>
      <c r="N42" s="45">
        <v>296425</v>
      </c>
      <c r="O42" s="45">
        <v>125853</v>
      </c>
      <c r="P42" s="51">
        <f t="shared" si="1"/>
        <v>42.46</v>
      </c>
    </row>
    <row r="43" spans="2:16" ht="18" customHeight="1">
      <c r="B43" s="32"/>
      <c r="C43" s="172" t="s">
        <v>1654</v>
      </c>
      <c r="D43" s="172">
        <v>15</v>
      </c>
      <c r="E43" s="172" t="s">
        <v>1655</v>
      </c>
      <c r="F43" s="171"/>
      <c r="G43" s="58" t="s">
        <v>873</v>
      </c>
      <c r="H43" s="174">
        <v>15</v>
      </c>
      <c r="I43" s="172" t="s">
        <v>1658</v>
      </c>
      <c r="J43" s="173">
        <v>4</v>
      </c>
      <c r="K43" s="172" t="s">
        <v>1659</v>
      </c>
      <c r="L43" s="173">
        <v>13</v>
      </c>
      <c r="M43" s="172" t="s">
        <v>328</v>
      </c>
      <c r="N43" s="45">
        <v>311023</v>
      </c>
      <c r="O43" s="45">
        <v>141956</v>
      </c>
      <c r="P43" s="51">
        <f t="shared" si="1"/>
        <v>45.64</v>
      </c>
    </row>
    <row r="44" spans="2:16" ht="18" customHeight="1">
      <c r="B44" s="32"/>
      <c r="C44" s="172" t="s">
        <v>1654</v>
      </c>
      <c r="D44" s="172">
        <v>16</v>
      </c>
      <c r="E44" s="172" t="s">
        <v>1655</v>
      </c>
      <c r="F44" s="171"/>
      <c r="G44" s="58" t="s">
        <v>873</v>
      </c>
      <c r="H44" s="173">
        <v>19</v>
      </c>
      <c r="I44" s="172" t="s">
        <v>1658</v>
      </c>
      <c r="J44" s="173">
        <v>4</v>
      </c>
      <c r="K44" s="172" t="s">
        <v>1659</v>
      </c>
      <c r="L44" s="173">
        <v>8</v>
      </c>
      <c r="M44" s="172" t="s">
        <v>328</v>
      </c>
      <c r="N44" s="45">
        <v>320643</v>
      </c>
      <c r="O44" s="45">
        <v>139505</v>
      </c>
      <c r="P44" s="51">
        <f t="shared" si="1"/>
        <v>43.51</v>
      </c>
    </row>
    <row r="45" spans="2:16" ht="18" customHeight="1">
      <c r="B45" s="32"/>
      <c r="C45" s="172" t="s">
        <v>1654</v>
      </c>
      <c r="D45" s="172">
        <v>17</v>
      </c>
      <c r="E45" s="172" t="s">
        <v>1655</v>
      </c>
      <c r="F45" s="171"/>
      <c r="G45" s="58" t="s">
        <v>873</v>
      </c>
      <c r="H45" s="173">
        <v>23</v>
      </c>
      <c r="I45" s="172" t="s">
        <v>1658</v>
      </c>
      <c r="J45" s="173">
        <v>4</v>
      </c>
      <c r="K45" s="172" t="s">
        <v>1659</v>
      </c>
      <c r="L45" s="173">
        <v>10</v>
      </c>
      <c r="M45" s="172" t="s">
        <v>328</v>
      </c>
      <c r="N45" s="45">
        <v>329145</v>
      </c>
      <c r="O45" s="45">
        <v>136355</v>
      </c>
      <c r="P45" s="51">
        <f>ROUND(O45/N45,4)*100</f>
        <v>41.43</v>
      </c>
    </row>
    <row r="46" spans="2:16" ht="15" customHeight="1">
      <c r="B46" s="32"/>
      <c r="C46" s="172" t="s">
        <v>1654</v>
      </c>
      <c r="D46" s="172">
        <v>18</v>
      </c>
      <c r="E46" s="172" t="s">
        <v>1655</v>
      </c>
      <c r="F46" s="171"/>
      <c r="G46" s="58" t="s">
        <v>873</v>
      </c>
      <c r="H46" s="173">
        <v>27</v>
      </c>
      <c r="I46" s="172" t="s">
        <v>1658</v>
      </c>
      <c r="J46" s="173">
        <v>4</v>
      </c>
      <c r="K46" s="172" t="s">
        <v>1659</v>
      </c>
      <c r="L46" s="173">
        <v>12</v>
      </c>
      <c r="M46" s="172" t="s">
        <v>328</v>
      </c>
      <c r="N46" s="45">
        <v>338162</v>
      </c>
      <c r="O46" s="45">
        <v>134454</v>
      </c>
      <c r="P46" s="51">
        <f>ROUND(O46/N46,4)*100</f>
        <v>39.76</v>
      </c>
    </row>
    <row r="48" ht="15" customHeight="1">
      <c r="B48" s="22" t="s">
        <v>955</v>
      </c>
    </row>
    <row r="50" spans="2:16" ht="15" customHeight="1">
      <c r="B50" s="399" t="s">
        <v>1653</v>
      </c>
      <c r="C50" s="400"/>
      <c r="D50" s="400"/>
      <c r="E50" s="400"/>
      <c r="F50" s="401"/>
      <c r="G50" s="402" t="s">
        <v>1656</v>
      </c>
      <c r="H50" s="403"/>
      <c r="I50" s="403"/>
      <c r="J50" s="403"/>
      <c r="K50" s="403"/>
      <c r="L50" s="403"/>
      <c r="M50" s="403"/>
      <c r="N50" s="21" t="s">
        <v>874</v>
      </c>
      <c r="O50" s="21" t="s">
        <v>872</v>
      </c>
      <c r="P50" s="21" t="s">
        <v>1374</v>
      </c>
    </row>
    <row r="51" spans="2:16" ht="18" customHeight="1">
      <c r="B51" s="32"/>
      <c r="C51" s="172" t="s">
        <v>1654</v>
      </c>
      <c r="D51" s="172">
        <v>1</v>
      </c>
      <c r="E51" s="172" t="s">
        <v>1655</v>
      </c>
      <c r="F51" s="172"/>
      <c r="G51" s="58" t="s">
        <v>1657</v>
      </c>
      <c r="H51" s="173">
        <v>22</v>
      </c>
      <c r="I51" s="172" t="s">
        <v>1658</v>
      </c>
      <c r="J51" s="173">
        <v>4</v>
      </c>
      <c r="K51" s="172" t="s">
        <v>1659</v>
      </c>
      <c r="L51" s="173">
        <v>30</v>
      </c>
      <c r="M51" s="172" t="s">
        <v>328</v>
      </c>
      <c r="N51" s="45">
        <v>42749</v>
      </c>
      <c r="O51" s="45">
        <v>30950</v>
      </c>
      <c r="P51" s="51">
        <f aca="true" t="shared" si="2" ref="P51:P66">ROUND(O51/N51,4)*100</f>
        <v>72.39999999999999</v>
      </c>
    </row>
    <row r="52" spans="2:16" ht="18" customHeight="1">
      <c r="B52" s="32"/>
      <c r="C52" s="172" t="s">
        <v>1654</v>
      </c>
      <c r="D52" s="172">
        <v>2</v>
      </c>
      <c r="E52" s="172" t="s">
        <v>1655</v>
      </c>
      <c r="F52" s="171"/>
      <c r="G52" s="58" t="s">
        <v>1657</v>
      </c>
      <c r="H52" s="173">
        <v>26</v>
      </c>
      <c r="I52" s="172" t="s">
        <v>1658</v>
      </c>
      <c r="J52" s="173">
        <v>4</v>
      </c>
      <c r="K52" s="172" t="s">
        <v>1659</v>
      </c>
      <c r="L52" s="173">
        <v>23</v>
      </c>
      <c r="M52" s="172" t="s">
        <v>328</v>
      </c>
      <c r="N52" s="45">
        <v>46945</v>
      </c>
      <c r="O52" s="45">
        <v>40740</v>
      </c>
      <c r="P52" s="51">
        <f t="shared" si="2"/>
        <v>86.78</v>
      </c>
    </row>
    <row r="53" spans="2:16" ht="18" customHeight="1">
      <c r="B53" s="32"/>
      <c r="C53" s="172" t="s">
        <v>1654</v>
      </c>
      <c r="D53" s="172">
        <v>3</v>
      </c>
      <c r="E53" s="172" t="s">
        <v>1655</v>
      </c>
      <c r="F53" s="171"/>
      <c r="G53" s="58" t="s">
        <v>1657</v>
      </c>
      <c r="H53" s="173">
        <v>30</v>
      </c>
      <c r="I53" s="172" t="s">
        <v>1658</v>
      </c>
      <c r="J53" s="173">
        <v>4</v>
      </c>
      <c r="K53" s="172" t="s">
        <v>1659</v>
      </c>
      <c r="L53" s="173">
        <v>30</v>
      </c>
      <c r="M53" s="172" t="s">
        <v>328</v>
      </c>
      <c r="N53" s="45">
        <v>61678</v>
      </c>
      <c r="O53" s="45">
        <v>47328</v>
      </c>
      <c r="P53" s="51">
        <f t="shared" si="2"/>
        <v>76.73</v>
      </c>
    </row>
    <row r="54" spans="2:16" ht="18" customHeight="1">
      <c r="B54" s="32"/>
      <c r="C54" s="172" t="s">
        <v>1654</v>
      </c>
      <c r="D54" s="172">
        <v>4</v>
      </c>
      <c r="E54" s="172" t="s">
        <v>1655</v>
      </c>
      <c r="F54" s="171"/>
      <c r="G54" s="58" t="s">
        <v>1657</v>
      </c>
      <c r="H54" s="173">
        <v>34</v>
      </c>
      <c r="I54" s="172" t="s">
        <v>1658</v>
      </c>
      <c r="J54" s="173">
        <v>4</v>
      </c>
      <c r="K54" s="172" t="s">
        <v>1659</v>
      </c>
      <c r="L54" s="173">
        <v>30</v>
      </c>
      <c r="M54" s="172" t="s">
        <v>328</v>
      </c>
      <c r="N54" s="45">
        <v>70200</v>
      </c>
      <c r="O54" s="45">
        <v>54960</v>
      </c>
      <c r="P54" s="51">
        <f t="shared" si="2"/>
        <v>78.29</v>
      </c>
    </row>
    <row r="55" spans="2:16" ht="18" customHeight="1">
      <c r="B55" s="32"/>
      <c r="C55" s="172" t="s">
        <v>1654</v>
      </c>
      <c r="D55" s="172">
        <v>5</v>
      </c>
      <c r="E55" s="172" t="s">
        <v>1655</v>
      </c>
      <c r="F55" s="171"/>
      <c r="G55" s="58" t="s">
        <v>1657</v>
      </c>
      <c r="H55" s="173">
        <v>38</v>
      </c>
      <c r="I55" s="172" t="s">
        <v>1658</v>
      </c>
      <c r="J55" s="173">
        <v>4</v>
      </c>
      <c r="K55" s="172" t="s">
        <v>1659</v>
      </c>
      <c r="L55" s="173">
        <v>30</v>
      </c>
      <c r="M55" s="172" t="s">
        <v>328</v>
      </c>
      <c r="N55" s="45">
        <v>90000</v>
      </c>
      <c r="O55" s="45">
        <v>64047</v>
      </c>
      <c r="P55" s="51">
        <f t="shared" si="2"/>
        <v>71.16</v>
      </c>
    </row>
    <row r="56" spans="2:16" ht="18" customHeight="1">
      <c r="B56" s="32"/>
      <c r="C56" s="172" t="s">
        <v>1654</v>
      </c>
      <c r="D56" s="172">
        <v>6</v>
      </c>
      <c r="E56" s="172" t="s">
        <v>1655</v>
      </c>
      <c r="F56" s="171"/>
      <c r="G56" s="58" t="s">
        <v>1657</v>
      </c>
      <c r="H56" s="173">
        <v>42</v>
      </c>
      <c r="I56" s="172" t="s">
        <v>1658</v>
      </c>
      <c r="J56" s="173">
        <v>4</v>
      </c>
      <c r="K56" s="172" t="s">
        <v>1659</v>
      </c>
      <c r="L56" s="173">
        <v>28</v>
      </c>
      <c r="M56" s="172" t="s">
        <v>328</v>
      </c>
      <c r="N56" s="45">
        <v>124497</v>
      </c>
      <c r="O56" s="45">
        <v>81771</v>
      </c>
      <c r="P56" s="51">
        <f t="shared" si="2"/>
        <v>65.68</v>
      </c>
    </row>
    <row r="57" spans="2:16" ht="18" customHeight="1">
      <c r="B57" s="32"/>
      <c r="C57" s="172" t="s">
        <v>1654</v>
      </c>
      <c r="D57" s="172">
        <v>7</v>
      </c>
      <c r="E57" s="172" t="s">
        <v>1655</v>
      </c>
      <c r="F57" s="171"/>
      <c r="G57" s="58" t="s">
        <v>1657</v>
      </c>
      <c r="H57" s="173">
        <v>46</v>
      </c>
      <c r="I57" s="172" t="s">
        <v>1658</v>
      </c>
      <c r="J57" s="173">
        <v>4</v>
      </c>
      <c r="K57" s="172" t="s">
        <v>1659</v>
      </c>
      <c r="L57" s="173">
        <v>25</v>
      </c>
      <c r="M57" s="172" t="s">
        <v>328</v>
      </c>
      <c r="N57" s="45">
        <v>156305</v>
      </c>
      <c r="O57" s="45">
        <v>104288</v>
      </c>
      <c r="P57" s="51">
        <f t="shared" si="2"/>
        <v>66.72</v>
      </c>
    </row>
    <row r="58" spans="2:16" ht="18" customHeight="1">
      <c r="B58" s="32"/>
      <c r="C58" s="172" t="s">
        <v>1654</v>
      </c>
      <c r="D58" s="172">
        <v>8</v>
      </c>
      <c r="E58" s="172" t="s">
        <v>1655</v>
      </c>
      <c r="F58" s="171"/>
      <c r="G58" s="58" t="s">
        <v>1657</v>
      </c>
      <c r="H58" s="173">
        <v>50</v>
      </c>
      <c r="I58" s="172" t="s">
        <v>1658</v>
      </c>
      <c r="J58" s="173">
        <v>4</v>
      </c>
      <c r="K58" s="172" t="s">
        <v>1659</v>
      </c>
      <c r="L58" s="173">
        <v>27</v>
      </c>
      <c r="M58" s="172" t="s">
        <v>328</v>
      </c>
      <c r="N58" s="45">
        <v>177221</v>
      </c>
      <c r="O58" s="45">
        <v>117787</v>
      </c>
      <c r="P58" s="51">
        <f t="shared" si="2"/>
        <v>66.46</v>
      </c>
    </row>
    <row r="59" spans="2:16" ht="18" customHeight="1">
      <c r="B59" s="32"/>
      <c r="C59" s="172" t="s">
        <v>1654</v>
      </c>
      <c r="D59" s="172">
        <v>9</v>
      </c>
      <c r="E59" s="172" t="s">
        <v>1655</v>
      </c>
      <c r="F59" s="171"/>
      <c r="G59" s="58" t="s">
        <v>1657</v>
      </c>
      <c r="H59" s="173">
        <v>54</v>
      </c>
      <c r="I59" s="172" t="s">
        <v>1658</v>
      </c>
      <c r="J59" s="173">
        <v>4</v>
      </c>
      <c r="K59" s="172" t="s">
        <v>1659</v>
      </c>
      <c r="L59" s="173">
        <v>22</v>
      </c>
      <c r="M59" s="172" t="s">
        <v>328</v>
      </c>
      <c r="N59" s="45">
        <v>190472</v>
      </c>
      <c r="O59" s="45">
        <v>125103</v>
      </c>
      <c r="P59" s="51">
        <f t="shared" si="2"/>
        <v>65.68</v>
      </c>
    </row>
    <row r="60" spans="2:16" ht="18" customHeight="1">
      <c r="B60" s="32"/>
      <c r="C60" s="172" t="s">
        <v>1654</v>
      </c>
      <c r="D60" s="172">
        <v>10</v>
      </c>
      <c r="E60" s="172" t="s">
        <v>1655</v>
      </c>
      <c r="F60" s="171"/>
      <c r="G60" s="58" t="s">
        <v>1657</v>
      </c>
      <c r="H60" s="173">
        <v>58</v>
      </c>
      <c r="I60" s="172" t="s">
        <v>1658</v>
      </c>
      <c r="J60" s="173">
        <v>4</v>
      </c>
      <c r="K60" s="172" t="s">
        <v>1659</v>
      </c>
      <c r="L60" s="173">
        <v>24</v>
      </c>
      <c r="M60" s="172" t="s">
        <v>328</v>
      </c>
      <c r="N60" s="45">
        <v>210547</v>
      </c>
      <c r="O60" s="45">
        <v>135123</v>
      </c>
      <c r="P60" s="51">
        <f t="shared" si="2"/>
        <v>64.18</v>
      </c>
    </row>
    <row r="61" spans="2:16" ht="18" customHeight="1">
      <c r="B61" s="32"/>
      <c r="C61" s="172" t="s">
        <v>1654</v>
      </c>
      <c r="D61" s="172">
        <v>11</v>
      </c>
      <c r="E61" s="172" t="s">
        <v>1655</v>
      </c>
      <c r="F61" s="171"/>
      <c r="G61" s="58" t="s">
        <v>1657</v>
      </c>
      <c r="H61" s="173">
        <v>62</v>
      </c>
      <c r="I61" s="172" t="s">
        <v>1658</v>
      </c>
      <c r="J61" s="173">
        <v>4</v>
      </c>
      <c r="K61" s="172" t="s">
        <v>1659</v>
      </c>
      <c r="L61" s="173">
        <v>26</v>
      </c>
      <c r="M61" s="172" t="s">
        <v>328</v>
      </c>
      <c r="N61" s="45">
        <v>230743</v>
      </c>
      <c r="O61" s="45">
        <v>131678</v>
      </c>
      <c r="P61" s="51">
        <f t="shared" si="2"/>
        <v>57.07</v>
      </c>
    </row>
    <row r="62" spans="2:16" ht="18" customHeight="1">
      <c r="B62" s="32"/>
      <c r="C62" s="172" t="s">
        <v>1654</v>
      </c>
      <c r="D62" s="172">
        <v>12</v>
      </c>
      <c r="E62" s="172" t="s">
        <v>1655</v>
      </c>
      <c r="F62" s="171"/>
      <c r="G62" s="58" t="s">
        <v>873</v>
      </c>
      <c r="H62" s="173">
        <v>3</v>
      </c>
      <c r="I62" s="172" t="s">
        <v>1658</v>
      </c>
      <c r="J62" s="173">
        <v>4</v>
      </c>
      <c r="K62" s="172" t="s">
        <v>1659</v>
      </c>
      <c r="L62" s="173">
        <v>21</v>
      </c>
      <c r="M62" s="172" t="s">
        <v>328</v>
      </c>
      <c r="N62" s="45">
        <v>252829</v>
      </c>
      <c r="O62" s="45">
        <v>126133</v>
      </c>
      <c r="P62" s="51">
        <f t="shared" si="2"/>
        <v>49.89</v>
      </c>
    </row>
    <row r="63" spans="2:16" ht="18" customHeight="1">
      <c r="B63" s="32"/>
      <c r="C63" s="172" t="s">
        <v>1654</v>
      </c>
      <c r="D63" s="172">
        <v>13</v>
      </c>
      <c r="E63" s="172" t="s">
        <v>1655</v>
      </c>
      <c r="F63" s="171"/>
      <c r="G63" s="58" t="s">
        <v>873</v>
      </c>
      <c r="H63" s="173">
        <v>7</v>
      </c>
      <c r="I63" s="172" t="s">
        <v>1658</v>
      </c>
      <c r="J63" s="173">
        <v>4</v>
      </c>
      <c r="K63" s="172" t="s">
        <v>1659</v>
      </c>
      <c r="L63" s="173">
        <v>23</v>
      </c>
      <c r="M63" s="172" t="s">
        <v>328</v>
      </c>
      <c r="N63" s="45">
        <v>279149</v>
      </c>
      <c r="O63" s="45">
        <v>115108</v>
      </c>
      <c r="P63" s="51">
        <f t="shared" si="2"/>
        <v>41.24</v>
      </c>
    </row>
    <row r="64" spans="2:16" ht="18" customHeight="1">
      <c r="B64" s="32"/>
      <c r="C64" s="172" t="s">
        <v>1654</v>
      </c>
      <c r="D64" s="172">
        <v>14</v>
      </c>
      <c r="E64" s="172" t="s">
        <v>1655</v>
      </c>
      <c r="F64" s="171"/>
      <c r="G64" s="58" t="s">
        <v>873</v>
      </c>
      <c r="H64" s="173">
        <v>11</v>
      </c>
      <c r="I64" s="172" t="s">
        <v>1658</v>
      </c>
      <c r="J64" s="173">
        <v>4</v>
      </c>
      <c r="K64" s="172" t="s">
        <v>1659</v>
      </c>
      <c r="L64" s="173">
        <v>25</v>
      </c>
      <c r="M64" s="172" t="s">
        <v>328</v>
      </c>
      <c r="N64" s="45">
        <v>292028</v>
      </c>
      <c r="O64" s="45">
        <v>136119</v>
      </c>
      <c r="P64" s="51">
        <f t="shared" si="2"/>
        <v>46.61</v>
      </c>
    </row>
    <row r="65" spans="2:16" ht="18" customHeight="1">
      <c r="B65" s="32"/>
      <c r="C65" s="172" t="s">
        <v>1654</v>
      </c>
      <c r="D65" s="172">
        <v>15</v>
      </c>
      <c r="E65" s="172" t="s">
        <v>1655</v>
      </c>
      <c r="F65" s="171"/>
      <c r="G65" s="58" t="s">
        <v>873</v>
      </c>
      <c r="H65" s="174">
        <v>15</v>
      </c>
      <c r="I65" s="172" t="s">
        <v>1658</v>
      </c>
      <c r="J65" s="173">
        <v>4</v>
      </c>
      <c r="K65" s="172" t="s">
        <v>1659</v>
      </c>
      <c r="L65" s="173">
        <v>27</v>
      </c>
      <c r="M65" s="172" t="s">
        <v>328</v>
      </c>
      <c r="N65" s="45">
        <v>309623</v>
      </c>
      <c r="O65" s="45">
        <v>133306</v>
      </c>
      <c r="P65" s="51">
        <f t="shared" si="2"/>
        <v>43.05</v>
      </c>
    </row>
    <row r="66" spans="2:16" ht="18" customHeight="1">
      <c r="B66" s="32"/>
      <c r="C66" s="172" t="s">
        <v>1654</v>
      </c>
      <c r="D66" s="172">
        <v>16</v>
      </c>
      <c r="E66" s="172" t="s">
        <v>1655</v>
      </c>
      <c r="F66" s="171"/>
      <c r="G66" s="58" t="s">
        <v>873</v>
      </c>
      <c r="H66" s="173">
        <v>19</v>
      </c>
      <c r="I66" s="172" t="s">
        <v>1658</v>
      </c>
      <c r="J66" s="173">
        <v>4</v>
      </c>
      <c r="K66" s="172" t="s">
        <v>1659</v>
      </c>
      <c r="L66" s="173">
        <v>22</v>
      </c>
      <c r="M66" s="172" t="s">
        <v>328</v>
      </c>
      <c r="N66" s="45">
        <v>316550</v>
      </c>
      <c r="O66" s="45">
        <v>135923</v>
      </c>
      <c r="P66" s="51">
        <f t="shared" si="2"/>
        <v>42.94</v>
      </c>
    </row>
    <row r="67" spans="2:16" ht="18" customHeight="1">
      <c r="B67" s="32"/>
      <c r="C67" s="172" t="s">
        <v>1654</v>
      </c>
      <c r="D67" s="172">
        <v>17</v>
      </c>
      <c r="E67" s="172" t="s">
        <v>1655</v>
      </c>
      <c r="F67" s="171"/>
      <c r="G67" s="58" t="s">
        <v>873</v>
      </c>
      <c r="H67" s="173">
        <v>23</v>
      </c>
      <c r="I67" s="172" t="s">
        <v>1658</v>
      </c>
      <c r="J67" s="173">
        <v>4</v>
      </c>
      <c r="K67" s="172" t="s">
        <v>1659</v>
      </c>
      <c r="L67" s="173">
        <v>24</v>
      </c>
      <c r="M67" s="172" t="s">
        <v>328</v>
      </c>
      <c r="N67" s="45">
        <v>326088</v>
      </c>
      <c r="O67" s="45">
        <v>124413</v>
      </c>
      <c r="P67" s="51">
        <f>ROUND(O67/N67,4)*100</f>
        <v>38.15</v>
      </c>
    </row>
    <row r="68" spans="2:16" ht="15" customHeight="1">
      <c r="B68" s="32"/>
      <c r="C68" s="172" t="s">
        <v>1654</v>
      </c>
      <c r="D68" s="172">
        <v>18</v>
      </c>
      <c r="E68" s="172" t="s">
        <v>1655</v>
      </c>
      <c r="F68" s="171"/>
      <c r="G68" s="58" t="s">
        <v>873</v>
      </c>
      <c r="H68" s="173">
        <v>27</v>
      </c>
      <c r="I68" s="172" t="s">
        <v>1658</v>
      </c>
      <c r="J68" s="173">
        <v>4</v>
      </c>
      <c r="K68" s="172" t="s">
        <v>1659</v>
      </c>
      <c r="L68" s="173">
        <v>26</v>
      </c>
      <c r="M68" s="172" t="s">
        <v>328</v>
      </c>
      <c r="N68" s="45">
        <v>335640</v>
      </c>
      <c r="O68" s="45">
        <v>129986</v>
      </c>
      <c r="P68" s="51">
        <f>ROUND(O68/N68,4)*100</f>
        <v>38.73</v>
      </c>
    </row>
    <row r="69" spans="2:16" ht="15" customHeight="1">
      <c r="B69" s="80"/>
      <c r="C69" s="36"/>
      <c r="D69" s="36"/>
      <c r="E69" s="36"/>
      <c r="F69" s="36"/>
      <c r="G69" s="36"/>
      <c r="H69" s="80"/>
      <c r="I69" s="36"/>
      <c r="J69" s="80"/>
      <c r="K69" s="36"/>
      <c r="L69" s="80"/>
      <c r="M69" s="36"/>
      <c r="N69" s="310"/>
      <c r="O69" s="310"/>
      <c r="P69" s="76"/>
    </row>
    <row r="70" spans="2:16" ht="15" customHeight="1">
      <c r="B70" s="80" t="s">
        <v>961</v>
      </c>
      <c r="C70" s="36"/>
      <c r="D70" s="36"/>
      <c r="E70" s="36"/>
      <c r="F70" s="36"/>
      <c r="G70" s="36"/>
      <c r="H70" s="80"/>
      <c r="I70" s="36"/>
      <c r="J70" s="80"/>
      <c r="K70" s="36"/>
      <c r="L70" s="80"/>
      <c r="M70" s="36"/>
      <c r="N70" s="75"/>
      <c r="O70" s="75"/>
      <c r="P70" s="122"/>
    </row>
  </sheetData>
  <sheetProtection/>
  <mergeCells count="6">
    <mergeCell ref="B50:F50"/>
    <mergeCell ref="G50:M50"/>
    <mergeCell ref="B6:F6"/>
    <mergeCell ref="G6:M6"/>
    <mergeCell ref="B28:F28"/>
    <mergeCell ref="G28:M28"/>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scale="97" r:id="rId1"/>
  <rowBreaks count="1" manualBreakCount="1">
    <brk id="46" max="255" man="1"/>
  </rowBreaks>
</worksheet>
</file>

<file path=xl/worksheets/sheet30.xml><?xml version="1.0" encoding="utf-8"?>
<worksheet xmlns="http://schemas.openxmlformats.org/spreadsheetml/2006/main" xmlns:r="http://schemas.openxmlformats.org/officeDocument/2006/relationships">
  <sheetPr>
    <tabColor rgb="FF00B0F0"/>
  </sheetPr>
  <dimension ref="A1:L27"/>
  <sheetViews>
    <sheetView zoomScalePageLayoutView="0" workbookViewId="0" topLeftCell="A1">
      <selection activeCell="A1" sqref="A1"/>
    </sheetView>
  </sheetViews>
  <sheetFormatPr defaultColWidth="2.25390625" defaultRowHeight="15" customHeight="1"/>
  <cols>
    <col min="1" max="1" width="3.125" style="22" customWidth="1"/>
    <col min="2" max="2" width="5.00390625" style="22" customWidth="1"/>
    <col min="3" max="3" width="8.375" style="22" bestFit="1" customWidth="1"/>
    <col min="4" max="12" width="9.625" style="22" customWidth="1"/>
    <col min="13" max="26" width="3.75390625" style="22" customWidth="1"/>
    <col min="27" max="16384" width="2.25390625" style="22" customWidth="1"/>
  </cols>
  <sheetData>
    <row r="1" ht="15" customHeight="1">
      <c r="A1" s="22" t="s">
        <v>1597</v>
      </c>
    </row>
    <row r="3" ht="15" customHeight="1">
      <c r="B3" s="22" t="s">
        <v>1325</v>
      </c>
    </row>
    <row r="4" spans="2:5" ht="15" customHeight="1">
      <c r="B4" s="25"/>
      <c r="C4" s="25"/>
      <c r="D4" s="25"/>
      <c r="E4" s="25"/>
    </row>
    <row r="5" spans="2:5" ht="15" customHeight="1">
      <c r="B5" s="429" t="s">
        <v>1115</v>
      </c>
      <c r="C5" s="429"/>
      <c r="D5" s="21" t="s">
        <v>1571</v>
      </c>
      <c r="E5" s="21" t="s">
        <v>720</v>
      </c>
    </row>
    <row r="6" spans="2:5" ht="15" customHeight="1">
      <c r="B6" s="429" t="s">
        <v>1152</v>
      </c>
      <c r="C6" s="59" t="s">
        <v>1153</v>
      </c>
      <c r="D6" s="274">
        <v>134631</v>
      </c>
      <c r="E6" s="116">
        <f>SUM(D6:D6)</f>
        <v>134631</v>
      </c>
    </row>
    <row r="7" spans="2:5" ht="15" customHeight="1">
      <c r="B7" s="429"/>
      <c r="C7" s="113" t="s">
        <v>1154</v>
      </c>
      <c r="D7" s="275">
        <f>ROUND(D6/E6,4)*100</f>
        <v>100</v>
      </c>
      <c r="E7" s="275">
        <f>ROUND(E6/E6,4)*100</f>
        <v>100</v>
      </c>
    </row>
    <row r="8" spans="2:5" ht="15" customHeight="1">
      <c r="B8" s="558" t="s">
        <v>1155</v>
      </c>
      <c r="C8" s="59" t="s">
        <v>1153</v>
      </c>
      <c r="D8" s="276">
        <v>2861515</v>
      </c>
      <c r="E8" s="277">
        <f>SUM(D8:D8)</f>
        <v>2861515</v>
      </c>
    </row>
    <row r="9" spans="2:5" ht="15" customHeight="1">
      <c r="B9" s="558"/>
      <c r="C9" s="113" t="s">
        <v>1154</v>
      </c>
      <c r="D9" s="275">
        <f>ROUND(D8/E8,4)*100</f>
        <v>100</v>
      </c>
      <c r="E9" s="275">
        <f>ROUND(E8/E8,4)*100</f>
        <v>100</v>
      </c>
    </row>
    <row r="10" spans="2:5" ht="15" customHeight="1">
      <c r="B10" s="429" t="s">
        <v>1156</v>
      </c>
      <c r="C10" s="429"/>
      <c r="D10" s="278">
        <v>2</v>
      </c>
      <c r="E10" s="278">
        <v>2</v>
      </c>
    </row>
    <row r="11" spans="2:5" ht="15" customHeight="1">
      <c r="B11" s="429" t="s">
        <v>428</v>
      </c>
      <c r="C11" s="429"/>
      <c r="D11" s="278">
        <v>1</v>
      </c>
      <c r="E11" s="278">
        <f>SUM(D11:D11)</f>
        <v>1</v>
      </c>
    </row>
    <row r="13" ht="15" customHeight="1">
      <c r="B13" s="22" t="s">
        <v>1330</v>
      </c>
    </row>
    <row r="15" spans="2:11" ht="24" customHeight="1">
      <c r="B15" s="549" t="s">
        <v>1115</v>
      </c>
      <c r="C15" s="557"/>
      <c r="D15" s="21" t="s">
        <v>483</v>
      </c>
      <c r="E15" s="21" t="s">
        <v>833</v>
      </c>
      <c r="F15" s="21" t="s">
        <v>253</v>
      </c>
      <c r="G15" s="21" t="s">
        <v>1863</v>
      </c>
      <c r="H15" s="21" t="s">
        <v>484</v>
      </c>
      <c r="I15" s="265" t="s">
        <v>1864</v>
      </c>
      <c r="J15" s="21" t="s">
        <v>1571</v>
      </c>
      <c r="K15" s="21" t="s">
        <v>720</v>
      </c>
    </row>
    <row r="16" spans="2:11" ht="15" customHeight="1">
      <c r="B16" s="559" t="s">
        <v>1153</v>
      </c>
      <c r="C16" s="560"/>
      <c r="D16" s="279">
        <v>47502</v>
      </c>
      <c r="E16" s="279">
        <v>18790</v>
      </c>
      <c r="F16" s="279">
        <v>17513</v>
      </c>
      <c r="G16" s="279">
        <v>7271</v>
      </c>
      <c r="H16" s="279">
        <v>17467</v>
      </c>
      <c r="I16" s="279">
        <v>5653</v>
      </c>
      <c r="J16" s="279">
        <v>17762</v>
      </c>
      <c r="K16" s="279">
        <f>SUM(D16:J16)</f>
        <v>131958</v>
      </c>
    </row>
    <row r="17" spans="2:11" ht="15" customHeight="1">
      <c r="B17" s="555" t="s">
        <v>1154</v>
      </c>
      <c r="C17" s="556"/>
      <c r="D17" s="280">
        <f>ROUND(D16/K16,4)*100</f>
        <v>36</v>
      </c>
      <c r="E17" s="280">
        <f>ROUND(E16/K16,4)*100</f>
        <v>14.24</v>
      </c>
      <c r="F17" s="280">
        <f>ROUND(F16/K16,4)*100</f>
        <v>13.270000000000001</v>
      </c>
      <c r="G17" s="280">
        <f>ROUND(G16/K16,4)*100</f>
        <v>5.510000000000001</v>
      </c>
      <c r="H17" s="280">
        <f>ROUND(H16/K16,4)*100</f>
        <v>13.239999999999998</v>
      </c>
      <c r="I17" s="280">
        <f>ROUND(I16/K16,4)*100</f>
        <v>4.279999999999999</v>
      </c>
      <c r="J17" s="280">
        <f>ROUND(J16/K16,4)*100</f>
        <v>13.459999999999999</v>
      </c>
      <c r="K17" s="280">
        <f>ROUND(K16/K16,4)*100</f>
        <v>100</v>
      </c>
    </row>
    <row r="18" spans="2:11" ht="15" customHeight="1">
      <c r="B18" s="429" t="s">
        <v>1156</v>
      </c>
      <c r="C18" s="429"/>
      <c r="D18" s="278">
        <v>3</v>
      </c>
      <c r="E18" s="278">
        <v>1</v>
      </c>
      <c r="F18" s="278">
        <v>1</v>
      </c>
      <c r="G18" s="278">
        <v>1</v>
      </c>
      <c r="H18" s="278">
        <v>1</v>
      </c>
      <c r="I18" s="278">
        <v>1</v>
      </c>
      <c r="J18" s="278">
        <v>2</v>
      </c>
      <c r="K18" s="278">
        <f>SUM(D18:J18)</f>
        <v>10</v>
      </c>
    </row>
    <row r="19" spans="2:11" ht="15" customHeight="1">
      <c r="B19" s="429" t="s">
        <v>428</v>
      </c>
      <c r="C19" s="429"/>
      <c r="D19" s="278">
        <v>2</v>
      </c>
      <c r="E19" s="278">
        <v>1</v>
      </c>
      <c r="F19" s="278">
        <v>1</v>
      </c>
      <c r="G19" s="278">
        <v>0</v>
      </c>
      <c r="H19" s="278">
        <v>1</v>
      </c>
      <c r="I19" s="278">
        <v>0</v>
      </c>
      <c r="J19" s="278">
        <v>0</v>
      </c>
      <c r="K19" s="278">
        <f>SUM(D19:J19)</f>
        <v>5</v>
      </c>
    </row>
    <row r="21" ht="15" customHeight="1">
      <c r="B21" s="22" t="s">
        <v>1146</v>
      </c>
    </row>
    <row r="23" spans="2:12" ht="24" customHeight="1">
      <c r="B23" s="549" t="s">
        <v>1115</v>
      </c>
      <c r="C23" s="557"/>
      <c r="D23" s="21" t="s">
        <v>483</v>
      </c>
      <c r="E23" s="21" t="s">
        <v>833</v>
      </c>
      <c r="F23" s="21" t="s">
        <v>253</v>
      </c>
      <c r="G23" s="21" t="s">
        <v>1863</v>
      </c>
      <c r="H23" s="21" t="s">
        <v>484</v>
      </c>
      <c r="I23" s="265" t="s">
        <v>1864</v>
      </c>
      <c r="J23" s="265" t="s">
        <v>938</v>
      </c>
      <c r="K23" s="21" t="s">
        <v>1571</v>
      </c>
      <c r="L23" s="21" t="s">
        <v>720</v>
      </c>
    </row>
    <row r="24" spans="2:12" ht="15" customHeight="1">
      <c r="B24" s="559" t="s">
        <v>1153</v>
      </c>
      <c r="C24" s="560"/>
      <c r="D24" s="274">
        <v>18674</v>
      </c>
      <c r="E24" s="274">
        <v>7490</v>
      </c>
      <c r="F24" s="274">
        <v>16298</v>
      </c>
      <c r="G24" s="274">
        <v>2528</v>
      </c>
      <c r="H24" s="274">
        <v>12524</v>
      </c>
      <c r="I24" s="274">
        <v>1291</v>
      </c>
      <c r="J24" s="274">
        <v>2294</v>
      </c>
      <c r="K24" s="274">
        <v>67108</v>
      </c>
      <c r="L24" s="274">
        <f>SUM(D24:K24)</f>
        <v>128207</v>
      </c>
    </row>
    <row r="25" spans="2:12" ht="15" customHeight="1">
      <c r="B25" s="555" t="s">
        <v>1154</v>
      </c>
      <c r="C25" s="556"/>
      <c r="D25" s="275">
        <f>ROUND(D24/L24,4)*100</f>
        <v>14.57</v>
      </c>
      <c r="E25" s="275">
        <f>ROUND(E24/L24,4)*100</f>
        <v>5.84</v>
      </c>
      <c r="F25" s="275">
        <f>ROUND(F24/L24,4)*100</f>
        <v>12.709999999999999</v>
      </c>
      <c r="G25" s="275">
        <f>ROUND(G24/L24,4)*100</f>
        <v>1.97</v>
      </c>
      <c r="H25" s="275">
        <f>ROUND(H24/L24,4)*100</f>
        <v>9.77</v>
      </c>
      <c r="I25" s="275">
        <f>ROUND(I24/L24,4)*100</f>
        <v>1.01</v>
      </c>
      <c r="J25" s="275">
        <f>ROUND(J24/L24,4)*100</f>
        <v>1.79</v>
      </c>
      <c r="K25" s="275">
        <f>ROUND(K24/L24,4)*100</f>
        <v>52.339999999999996</v>
      </c>
      <c r="L25" s="275">
        <f>ROUND(L24/L24,4)*100</f>
        <v>100</v>
      </c>
    </row>
    <row r="26" spans="2:12" ht="15" customHeight="1">
      <c r="B26" s="429" t="s">
        <v>1156</v>
      </c>
      <c r="C26" s="429"/>
      <c r="D26" s="278">
        <v>5</v>
      </c>
      <c r="E26" s="278">
        <v>3</v>
      </c>
      <c r="F26" s="278">
        <v>6</v>
      </c>
      <c r="G26" s="278">
        <v>1</v>
      </c>
      <c r="H26" s="278">
        <v>4</v>
      </c>
      <c r="I26" s="278">
        <v>1</v>
      </c>
      <c r="J26" s="278">
        <v>1</v>
      </c>
      <c r="K26" s="278">
        <v>25</v>
      </c>
      <c r="L26" s="278">
        <f>SUM(D26:K26)</f>
        <v>46</v>
      </c>
    </row>
    <row r="27" spans="2:12" ht="15" customHeight="1">
      <c r="B27" s="429" t="s">
        <v>428</v>
      </c>
      <c r="C27" s="429"/>
      <c r="D27" s="278">
        <v>5</v>
      </c>
      <c r="E27" s="278">
        <v>2</v>
      </c>
      <c r="F27" s="278">
        <v>6</v>
      </c>
      <c r="G27" s="278">
        <v>1</v>
      </c>
      <c r="H27" s="278">
        <v>4</v>
      </c>
      <c r="I27" s="278">
        <v>0</v>
      </c>
      <c r="J27" s="278">
        <v>0</v>
      </c>
      <c r="K27" s="278">
        <v>18</v>
      </c>
      <c r="L27" s="278">
        <f>SUM(D27:K27)</f>
        <v>36</v>
      </c>
    </row>
  </sheetData>
  <sheetProtection/>
  <mergeCells count="15">
    <mergeCell ref="B5:C5"/>
    <mergeCell ref="B6:B7"/>
    <mergeCell ref="B26:C26"/>
    <mergeCell ref="B10:C10"/>
    <mergeCell ref="B18:C18"/>
    <mergeCell ref="B24:C24"/>
    <mergeCell ref="B16:C16"/>
    <mergeCell ref="B17:C17"/>
    <mergeCell ref="B19:C19"/>
    <mergeCell ref="B27:C27"/>
    <mergeCell ref="B25:C25"/>
    <mergeCell ref="B23:C23"/>
    <mergeCell ref="B8:B9"/>
    <mergeCell ref="B11:C11"/>
    <mergeCell ref="B15:C15"/>
  </mergeCells>
  <printOptions/>
  <pageMargins left="0.4724409448818898" right="0.4724409448818898" top="0.5905511811023623" bottom="0.5905511811023623" header="0" footer="0"/>
  <pageSetup horizontalDpi="600" verticalDpi="600" orientation="portrait" pageOrder="overThenDown" paperSize="9" scale="92" r:id="rId1"/>
  <rowBreaks count="1" manualBreakCount="1">
    <brk id="27" min="1" max="19" man="1"/>
  </rowBreaks>
</worksheet>
</file>

<file path=xl/worksheets/sheet31.xml><?xml version="1.0" encoding="utf-8"?>
<worksheet xmlns="http://schemas.openxmlformats.org/spreadsheetml/2006/main" xmlns:r="http://schemas.openxmlformats.org/officeDocument/2006/relationships">
  <sheetPr>
    <tabColor rgb="FF00B0F0"/>
  </sheetPr>
  <dimension ref="A1:M29"/>
  <sheetViews>
    <sheetView zoomScalePageLayoutView="0" workbookViewId="0" topLeftCell="A1">
      <selection activeCell="A1" sqref="A1"/>
    </sheetView>
  </sheetViews>
  <sheetFormatPr defaultColWidth="2.25390625" defaultRowHeight="15" customHeight="1"/>
  <cols>
    <col min="1" max="1" width="3.125" style="22" customWidth="1"/>
    <col min="2" max="2" width="8.00390625" style="22" bestFit="1" customWidth="1"/>
    <col min="3" max="13" width="7.375" style="22" customWidth="1"/>
    <col min="14" max="22" width="7.625" style="22" customWidth="1"/>
    <col min="23" max="16384" width="2.25390625" style="22" customWidth="1"/>
  </cols>
  <sheetData>
    <row r="1" ht="15" customHeight="1">
      <c r="A1" s="22" t="s">
        <v>1598</v>
      </c>
    </row>
    <row r="3" ht="15" customHeight="1">
      <c r="B3" s="281" t="s">
        <v>1325</v>
      </c>
    </row>
    <row r="5" spans="2:11" ht="15" customHeight="1">
      <c r="B5" s="429" t="s">
        <v>1157</v>
      </c>
      <c r="C5" s="59" t="s">
        <v>1159</v>
      </c>
      <c r="D5" s="59" t="s">
        <v>1160</v>
      </c>
      <c r="E5" s="59" t="s">
        <v>1161</v>
      </c>
      <c r="F5" s="59" t="s">
        <v>1174</v>
      </c>
      <c r="G5" s="429" t="s">
        <v>720</v>
      </c>
      <c r="H5" s="25"/>
      <c r="I5" s="25"/>
      <c r="J5" s="25"/>
      <c r="K5" s="25"/>
    </row>
    <row r="6" spans="2:11" ht="14.25" customHeight="1">
      <c r="B6" s="429"/>
      <c r="C6" s="60" t="s">
        <v>1163</v>
      </c>
      <c r="D6" s="60" t="s">
        <v>1164</v>
      </c>
      <c r="E6" s="60" t="s">
        <v>1165</v>
      </c>
      <c r="F6" s="60" t="s">
        <v>757</v>
      </c>
      <c r="G6" s="429"/>
      <c r="H6" s="25"/>
      <c r="I6" s="25"/>
      <c r="J6" s="25"/>
      <c r="K6" s="25"/>
    </row>
    <row r="7" spans="2:7" ht="15" customHeight="1">
      <c r="B7" s="59" t="s">
        <v>1458</v>
      </c>
      <c r="C7" s="282">
        <v>0</v>
      </c>
      <c r="D7" s="282">
        <v>0</v>
      </c>
      <c r="E7" s="282">
        <v>1</v>
      </c>
      <c r="F7" s="282">
        <v>1</v>
      </c>
      <c r="G7" s="282">
        <f>SUM(D7:F7)</f>
        <v>2</v>
      </c>
    </row>
    <row r="8" spans="2:7" ht="15" customHeight="1">
      <c r="B8" s="113" t="s">
        <v>1166</v>
      </c>
      <c r="C8" s="94">
        <v>0</v>
      </c>
      <c r="D8" s="94">
        <v>0</v>
      </c>
      <c r="E8" s="94">
        <v>1</v>
      </c>
      <c r="F8" s="94">
        <v>0</v>
      </c>
      <c r="G8" s="94">
        <f>SUM(D8:F8)</f>
        <v>1</v>
      </c>
    </row>
    <row r="10" ht="15" customHeight="1">
      <c r="B10" s="281" t="s">
        <v>1330</v>
      </c>
    </row>
    <row r="12" spans="2:12" ht="15" customHeight="1">
      <c r="B12" s="429" t="s">
        <v>1157</v>
      </c>
      <c r="C12" s="59" t="s">
        <v>1167</v>
      </c>
      <c r="D12" s="59" t="s">
        <v>1168</v>
      </c>
      <c r="E12" s="59" t="s">
        <v>1169</v>
      </c>
      <c r="F12" s="59" t="s">
        <v>1158</v>
      </c>
      <c r="G12" s="59" t="s">
        <v>1159</v>
      </c>
      <c r="H12" s="59" t="s">
        <v>1160</v>
      </c>
      <c r="I12" s="59" t="s">
        <v>1161</v>
      </c>
      <c r="J12" s="429" t="s">
        <v>720</v>
      </c>
      <c r="K12" s="25"/>
      <c r="L12" s="25"/>
    </row>
    <row r="13" spans="2:12" ht="15" customHeight="1">
      <c r="B13" s="429"/>
      <c r="C13" s="60" t="s">
        <v>1170</v>
      </c>
      <c r="D13" s="60" t="s">
        <v>1171</v>
      </c>
      <c r="E13" s="60" t="s">
        <v>1172</v>
      </c>
      <c r="F13" s="60" t="s">
        <v>1162</v>
      </c>
      <c r="G13" s="60" t="s">
        <v>1163</v>
      </c>
      <c r="H13" s="60" t="s">
        <v>1164</v>
      </c>
      <c r="I13" s="60" t="s">
        <v>1165</v>
      </c>
      <c r="J13" s="429"/>
      <c r="K13" s="25"/>
      <c r="L13" s="25"/>
    </row>
    <row r="14" spans="2:10" ht="15" customHeight="1">
      <c r="B14" s="59" t="s">
        <v>1458</v>
      </c>
      <c r="C14" s="282">
        <v>1</v>
      </c>
      <c r="D14" s="282">
        <v>1</v>
      </c>
      <c r="E14" s="282">
        <v>1</v>
      </c>
      <c r="F14" s="282">
        <v>2</v>
      </c>
      <c r="G14" s="282">
        <v>3</v>
      </c>
      <c r="H14" s="282">
        <v>2</v>
      </c>
      <c r="I14" s="282">
        <v>0</v>
      </c>
      <c r="J14" s="282">
        <f>SUM(C14:I14)</f>
        <v>10</v>
      </c>
    </row>
    <row r="15" spans="2:10" ht="15" customHeight="1">
      <c r="B15" s="113" t="s">
        <v>1166</v>
      </c>
      <c r="C15" s="94">
        <v>0</v>
      </c>
      <c r="D15" s="94">
        <v>0</v>
      </c>
      <c r="E15" s="94">
        <v>1</v>
      </c>
      <c r="F15" s="94">
        <v>1</v>
      </c>
      <c r="G15" s="94">
        <v>1</v>
      </c>
      <c r="H15" s="94">
        <v>2</v>
      </c>
      <c r="I15" s="94">
        <v>0</v>
      </c>
      <c r="J15" s="94">
        <f>SUM(C15:I15)</f>
        <v>5</v>
      </c>
    </row>
    <row r="17" ht="15" customHeight="1">
      <c r="B17" s="281" t="s">
        <v>1146</v>
      </c>
    </row>
    <row r="19" spans="2:13" ht="15" customHeight="1">
      <c r="B19" s="429" t="s">
        <v>1157</v>
      </c>
      <c r="C19" s="59" t="s">
        <v>1173</v>
      </c>
      <c r="D19" s="59" t="s">
        <v>1167</v>
      </c>
      <c r="E19" s="59" t="s">
        <v>1168</v>
      </c>
      <c r="F19" s="59" t="s">
        <v>1169</v>
      </c>
      <c r="G19" s="59" t="s">
        <v>1158</v>
      </c>
      <c r="H19" s="59" t="s">
        <v>1159</v>
      </c>
      <c r="I19" s="59" t="s">
        <v>1160</v>
      </c>
      <c r="J19" s="59" t="s">
        <v>1161</v>
      </c>
      <c r="K19" s="59" t="s">
        <v>1174</v>
      </c>
      <c r="L19" s="471" t="s">
        <v>1175</v>
      </c>
      <c r="M19" s="471" t="s">
        <v>720</v>
      </c>
    </row>
    <row r="20" spans="2:13" ht="15" customHeight="1">
      <c r="B20" s="429"/>
      <c r="C20" s="60" t="s">
        <v>1176</v>
      </c>
      <c r="D20" s="60" t="s">
        <v>1170</v>
      </c>
      <c r="E20" s="60" t="s">
        <v>1171</v>
      </c>
      <c r="F20" s="60" t="s">
        <v>1172</v>
      </c>
      <c r="G20" s="60" t="s">
        <v>1162</v>
      </c>
      <c r="H20" s="60" t="s">
        <v>1163</v>
      </c>
      <c r="I20" s="60" t="s">
        <v>1164</v>
      </c>
      <c r="J20" s="60" t="s">
        <v>1165</v>
      </c>
      <c r="K20" s="60" t="s">
        <v>757</v>
      </c>
      <c r="L20" s="473"/>
      <c r="M20" s="473"/>
    </row>
    <row r="21" spans="2:13" ht="15" customHeight="1">
      <c r="B21" s="59" t="s">
        <v>1458</v>
      </c>
      <c r="C21" s="282">
        <v>4</v>
      </c>
      <c r="D21" s="282">
        <v>3</v>
      </c>
      <c r="E21" s="282">
        <v>4</v>
      </c>
      <c r="F21" s="282">
        <v>4</v>
      </c>
      <c r="G21" s="282">
        <v>5</v>
      </c>
      <c r="H21" s="282">
        <v>7</v>
      </c>
      <c r="I21" s="282">
        <v>7</v>
      </c>
      <c r="J21" s="282">
        <v>6</v>
      </c>
      <c r="K21" s="282">
        <v>4</v>
      </c>
      <c r="L21" s="282">
        <v>2</v>
      </c>
      <c r="M21" s="282">
        <f>SUM(C21:L21)</f>
        <v>46</v>
      </c>
    </row>
    <row r="22" spans="2:13" ht="15" customHeight="1">
      <c r="B22" s="113" t="s">
        <v>1166</v>
      </c>
      <c r="C22" s="94">
        <v>2</v>
      </c>
      <c r="D22" s="94">
        <v>2</v>
      </c>
      <c r="E22" s="94">
        <v>3</v>
      </c>
      <c r="F22" s="94">
        <v>4</v>
      </c>
      <c r="G22" s="94">
        <v>5</v>
      </c>
      <c r="H22" s="94">
        <v>6</v>
      </c>
      <c r="I22" s="94">
        <v>7</v>
      </c>
      <c r="J22" s="94">
        <v>3</v>
      </c>
      <c r="K22" s="94">
        <v>3</v>
      </c>
      <c r="L22" s="94">
        <v>1</v>
      </c>
      <c r="M22" s="94">
        <f>SUM(C22:L22)</f>
        <v>36</v>
      </c>
    </row>
    <row r="24" ht="15" customHeight="1">
      <c r="B24" s="22" t="s">
        <v>758</v>
      </c>
    </row>
    <row r="26" spans="2:5" ht="15" customHeight="1">
      <c r="B26" s="561" t="s">
        <v>1115</v>
      </c>
      <c r="C26" s="471" t="s">
        <v>759</v>
      </c>
      <c r="D26" s="471" t="s">
        <v>760</v>
      </c>
      <c r="E26" s="283" t="s">
        <v>761</v>
      </c>
    </row>
    <row r="27" spans="2:5" ht="15" customHeight="1">
      <c r="B27" s="433"/>
      <c r="C27" s="473"/>
      <c r="D27" s="473"/>
      <c r="E27" s="284" t="s">
        <v>762</v>
      </c>
    </row>
    <row r="28" spans="2:5" ht="15" customHeight="1">
      <c r="B28" s="59" t="s">
        <v>763</v>
      </c>
      <c r="C28" s="59" t="s">
        <v>2344</v>
      </c>
      <c r="D28" s="59" t="s">
        <v>2345</v>
      </c>
      <c r="E28" s="59" t="s">
        <v>2346</v>
      </c>
    </row>
    <row r="29" spans="2:5" ht="15" customHeight="1">
      <c r="B29" s="113" t="s">
        <v>764</v>
      </c>
      <c r="C29" s="113" t="s">
        <v>2347</v>
      </c>
      <c r="D29" s="113" t="s">
        <v>2345</v>
      </c>
      <c r="E29" s="113" t="s">
        <v>2348</v>
      </c>
    </row>
  </sheetData>
  <sheetProtection/>
  <mergeCells count="10">
    <mergeCell ref="B26:B27"/>
    <mergeCell ref="B19:B20"/>
    <mergeCell ref="B5:B6"/>
    <mergeCell ref="B12:B13"/>
    <mergeCell ref="L19:L20"/>
    <mergeCell ref="M19:M20"/>
    <mergeCell ref="J12:J13"/>
    <mergeCell ref="G5:G6"/>
    <mergeCell ref="C26:C27"/>
    <mergeCell ref="D26:D27"/>
  </mergeCells>
  <printOptions/>
  <pageMargins left="0.4724409448818898" right="0.4724409448818898" top="0.5905511811023623" bottom="0.5905511811023623" header="0" footer="0"/>
  <pageSetup horizontalDpi="600" verticalDpi="600" orientation="portrait" pageOrder="overThenDown" paperSize="9" r:id="rId1"/>
</worksheet>
</file>

<file path=xl/worksheets/sheet32.xml><?xml version="1.0" encoding="utf-8"?>
<worksheet xmlns="http://schemas.openxmlformats.org/spreadsheetml/2006/main" xmlns:r="http://schemas.openxmlformats.org/officeDocument/2006/relationships">
  <sheetPr>
    <tabColor rgb="FF00B0F0"/>
  </sheetPr>
  <dimension ref="A1:D6"/>
  <sheetViews>
    <sheetView zoomScalePageLayoutView="0" workbookViewId="0" topLeftCell="A1">
      <selection activeCell="A1" sqref="A1"/>
    </sheetView>
  </sheetViews>
  <sheetFormatPr defaultColWidth="9.00390625" defaultRowHeight="15" customHeight="1"/>
  <cols>
    <col min="1" max="1" width="3.125" style="1" customWidth="1"/>
    <col min="2" max="2" width="18.625" style="1" bestFit="1" customWidth="1"/>
    <col min="3" max="3" width="18.00390625" style="1" customWidth="1"/>
    <col min="4" max="4" width="25.625" style="1" customWidth="1"/>
    <col min="5" max="5" width="15.00390625" style="1" customWidth="1"/>
    <col min="6" max="6" width="25.625" style="1" customWidth="1"/>
    <col min="7" max="16384" width="9.00390625" style="1" customWidth="1"/>
  </cols>
  <sheetData>
    <row r="1" spans="1:2" ht="15" customHeight="1">
      <c r="A1" s="1" t="s">
        <v>2535</v>
      </c>
      <c r="B1" s="6"/>
    </row>
    <row r="2" ht="15" customHeight="1">
      <c r="B2" s="6"/>
    </row>
    <row r="3" spans="2:4" ht="15" customHeight="1">
      <c r="B3" s="30" t="s">
        <v>1115</v>
      </c>
      <c r="C3" s="5" t="s">
        <v>1456</v>
      </c>
      <c r="D3" s="5" t="s">
        <v>1616</v>
      </c>
    </row>
    <row r="4" spans="2:4" ht="15" customHeight="1">
      <c r="B4" s="5" t="s">
        <v>1682</v>
      </c>
      <c r="C4" s="562" t="s">
        <v>2342</v>
      </c>
      <c r="D4" s="563" t="s">
        <v>2343</v>
      </c>
    </row>
    <row r="5" spans="2:4" ht="15" customHeight="1">
      <c r="B5" s="5" t="s">
        <v>376</v>
      </c>
      <c r="C5" s="542"/>
      <c r="D5" s="563"/>
    </row>
    <row r="6" spans="2:4" ht="15" customHeight="1">
      <c r="B6" s="5" t="s">
        <v>1763</v>
      </c>
      <c r="C6" s="542"/>
      <c r="D6" s="563"/>
    </row>
  </sheetData>
  <sheetProtection/>
  <mergeCells count="2">
    <mergeCell ref="C4:C6"/>
    <mergeCell ref="D4:D6"/>
  </mergeCells>
  <printOptions/>
  <pageMargins left="0.4724409448818898" right="0.4724409448818898" top="0.5905511811023623" bottom="0.5905511811023623" header="0" footer="0"/>
  <pageSetup horizontalDpi="600" verticalDpi="600" orientation="portrait" pageOrder="overThenDown" paperSize="9" r:id="rId1"/>
</worksheet>
</file>

<file path=xl/worksheets/sheet33.xml><?xml version="1.0" encoding="utf-8"?>
<worksheet xmlns="http://schemas.openxmlformats.org/spreadsheetml/2006/main" xmlns:r="http://schemas.openxmlformats.org/officeDocument/2006/relationships">
  <sheetPr>
    <tabColor rgb="FF00B0F0"/>
  </sheetPr>
  <dimension ref="A1:D7"/>
  <sheetViews>
    <sheetView zoomScalePageLayoutView="0" workbookViewId="0" topLeftCell="A1">
      <selection activeCell="A1" sqref="A1"/>
    </sheetView>
  </sheetViews>
  <sheetFormatPr defaultColWidth="9.00390625" defaultRowHeight="15" customHeight="1"/>
  <cols>
    <col min="1" max="1" width="3.125" style="1" customWidth="1"/>
    <col min="2" max="2" width="20.125" style="1" customWidth="1"/>
    <col min="3" max="6" width="11.25390625" style="1" customWidth="1"/>
    <col min="7" max="16384" width="9.00390625" style="1" customWidth="1"/>
  </cols>
  <sheetData>
    <row r="1" ht="15" customHeight="1">
      <c r="A1" s="1" t="s">
        <v>2536</v>
      </c>
    </row>
    <row r="3" spans="2:3" ht="15" customHeight="1">
      <c r="B3" s="3" t="s">
        <v>1115</v>
      </c>
      <c r="C3" s="5" t="s">
        <v>719</v>
      </c>
    </row>
    <row r="4" spans="2:3" ht="15" customHeight="1">
      <c r="B4" s="285" t="s">
        <v>1682</v>
      </c>
      <c r="C4" s="429">
        <v>19</v>
      </c>
    </row>
    <row r="5" spans="2:3" ht="15" customHeight="1">
      <c r="B5" s="285" t="s">
        <v>376</v>
      </c>
      <c r="C5" s="429"/>
    </row>
    <row r="6" spans="2:3" ht="15" customHeight="1">
      <c r="B6" s="285" t="s">
        <v>1763</v>
      </c>
      <c r="C6" s="21">
        <v>41</v>
      </c>
    </row>
    <row r="7" spans="2:4" ht="15" customHeight="1">
      <c r="B7" s="6"/>
      <c r="C7" s="2"/>
      <c r="D7" s="6"/>
    </row>
  </sheetData>
  <sheetProtection/>
  <mergeCells count="1">
    <mergeCell ref="C4:C5"/>
  </mergeCells>
  <printOptions/>
  <pageMargins left="0.4724409448818898" right="0.4724409448818898" top="0.5905511811023623" bottom="0.5905511811023623" header="0" footer="0"/>
  <pageSetup horizontalDpi="600" verticalDpi="600" orientation="portrait" pageOrder="overThenDown" paperSize="9" r:id="rId1"/>
</worksheet>
</file>

<file path=xl/worksheets/sheet34.xml><?xml version="1.0" encoding="utf-8"?>
<worksheet xmlns="http://schemas.openxmlformats.org/spreadsheetml/2006/main" xmlns:r="http://schemas.openxmlformats.org/officeDocument/2006/relationships">
  <sheetPr>
    <tabColor rgb="FF00B0F0"/>
  </sheetPr>
  <dimension ref="A1:F19"/>
  <sheetViews>
    <sheetView zoomScalePageLayoutView="0" workbookViewId="0" topLeftCell="A1">
      <selection activeCell="A1" sqref="A1"/>
    </sheetView>
  </sheetViews>
  <sheetFormatPr defaultColWidth="9.00390625" defaultRowHeight="15" customHeight="1"/>
  <cols>
    <col min="1" max="1" width="3.125" style="2" customWidth="1"/>
    <col min="2" max="2" width="17.875" style="2" customWidth="1"/>
    <col min="3" max="3" width="18.875" style="2" customWidth="1"/>
    <col min="4" max="4" width="14.125" style="2" customWidth="1"/>
    <col min="5" max="5" width="9.625" style="2" bestFit="1" customWidth="1"/>
    <col min="6" max="6" width="11.375" style="2" bestFit="1" customWidth="1"/>
    <col min="7" max="16384" width="9.00390625" style="2" customWidth="1"/>
  </cols>
  <sheetData>
    <row r="1" ht="15" customHeight="1">
      <c r="A1" s="2" t="s">
        <v>2545</v>
      </c>
    </row>
    <row r="2" ht="15" customHeight="1">
      <c r="A2" s="2" t="s">
        <v>1297</v>
      </c>
    </row>
    <row r="4" ht="15" customHeight="1">
      <c r="B4" s="2" t="s">
        <v>1298</v>
      </c>
    </row>
    <row r="6" spans="2:6" ht="24" customHeight="1">
      <c r="B6" s="91" t="s">
        <v>232</v>
      </c>
      <c r="C6" s="5" t="s">
        <v>233</v>
      </c>
      <c r="D6" s="91" t="s">
        <v>63</v>
      </c>
      <c r="E6" s="5" t="s">
        <v>64</v>
      </c>
      <c r="F6" s="5" t="s">
        <v>65</v>
      </c>
    </row>
    <row r="7" spans="2:6" ht="24" customHeight="1">
      <c r="B7" s="564" t="s">
        <v>66</v>
      </c>
      <c r="C7" s="55" t="s">
        <v>67</v>
      </c>
      <c r="D7" s="96">
        <v>1</v>
      </c>
      <c r="E7" s="52" t="s">
        <v>1356</v>
      </c>
      <c r="F7" s="96">
        <v>5</v>
      </c>
    </row>
    <row r="8" spans="2:6" ht="24" customHeight="1">
      <c r="B8" s="565"/>
      <c r="C8" s="97" t="s">
        <v>1357</v>
      </c>
      <c r="D8" s="98">
        <v>1</v>
      </c>
      <c r="E8" s="99" t="s">
        <v>1358</v>
      </c>
      <c r="F8" s="98">
        <v>6</v>
      </c>
    </row>
    <row r="9" spans="2:6" ht="24" customHeight="1">
      <c r="B9" s="565"/>
      <c r="C9" s="97" t="s">
        <v>1359</v>
      </c>
      <c r="D9" s="98"/>
      <c r="E9" s="99" t="s">
        <v>1360</v>
      </c>
      <c r="F9" s="98"/>
    </row>
    <row r="10" spans="2:6" ht="24" customHeight="1">
      <c r="B10" s="566"/>
      <c r="C10" s="56" t="s">
        <v>1361</v>
      </c>
      <c r="D10" s="100"/>
      <c r="E10" s="53" t="s">
        <v>1362</v>
      </c>
      <c r="F10" s="100"/>
    </row>
    <row r="11" spans="2:6" ht="24" customHeight="1">
      <c r="B11" s="567" t="s">
        <v>1189</v>
      </c>
      <c r="C11" s="55" t="s">
        <v>1190</v>
      </c>
      <c r="D11" s="96">
        <v>41</v>
      </c>
      <c r="E11" s="52" t="s">
        <v>1360</v>
      </c>
      <c r="F11" s="96">
        <v>287</v>
      </c>
    </row>
    <row r="12" spans="2:6" ht="24" customHeight="1">
      <c r="B12" s="568"/>
      <c r="C12" s="97" t="s">
        <v>1359</v>
      </c>
      <c r="D12" s="98"/>
      <c r="E12" s="99" t="s">
        <v>1362</v>
      </c>
      <c r="F12" s="98"/>
    </row>
    <row r="13" spans="2:6" ht="24" customHeight="1">
      <c r="B13" s="569"/>
      <c r="C13" s="56" t="s">
        <v>1361</v>
      </c>
      <c r="D13" s="100"/>
      <c r="E13" s="53" t="s">
        <v>1191</v>
      </c>
      <c r="F13" s="100"/>
    </row>
    <row r="14" spans="2:6" ht="24" customHeight="1">
      <c r="B14" s="567" t="s">
        <v>20</v>
      </c>
      <c r="C14" s="55" t="s">
        <v>1190</v>
      </c>
      <c r="D14" s="96">
        <v>30</v>
      </c>
      <c r="E14" s="52" t="s">
        <v>1362</v>
      </c>
      <c r="F14" s="96">
        <v>240</v>
      </c>
    </row>
    <row r="15" spans="2:6" ht="24" customHeight="1">
      <c r="B15" s="569"/>
      <c r="C15" s="101" t="s">
        <v>21</v>
      </c>
      <c r="D15" s="100"/>
      <c r="E15" s="53" t="s">
        <v>1191</v>
      </c>
      <c r="F15" s="100"/>
    </row>
    <row r="16" spans="2:6" ht="24" customHeight="1">
      <c r="B16" s="564" t="s">
        <v>22</v>
      </c>
      <c r="C16" s="55" t="s">
        <v>1190</v>
      </c>
      <c r="D16" s="96"/>
      <c r="E16" s="52" t="s">
        <v>1191</v>
      </c>
      <c r="F16" s="96"/>
    </row>
    <row r="17" spans="2:6" ht="24" customHeight="1">
      <c r="B17" s="566"/>
      <c r="C17" s="101" t="s">
        <v>21</v>
      </c>
      <c r="D17" s="100"/>
      <c r="E17" s="53" t="s">
        <v>23</v>
      </c>
      <c r="F17" s="100"/>
    </row>
    <row r="18" spans="3:6" ht="24" customHeight="1">
      <c r="C18" s="5" t="s">
        <v>24</v>
      </c>
      <c r="D18" s="102">
        <f>SUM(D7:D17)</f>
        <v>73</v>
      </c>
      <c r="E18" s="5" t="s">
        <v>25</v>
      </c>
      <c r="F18" s="102">
        <f>SUM(F7:F17)</f>
        <v>538</v>
      </c>
    </row>
    <row r="19" spans="5:6" ht="24" customHeight="1">
      <c r="E19" s="5" t="s">
        <v>26</v>
      </c>
      <c r="F19" s="102">
        <v>538</v>
      </c>
    </row>
  </sheetData>
  <sheetProtection/>
  <mergeCells count="4">
    <mergeCell ref="B7:B10"/>
    <mergeCell ref="B11:B13"/>
    <mergeCell ref="B14:B15"/>
    <mergeCell ref="B16:B17"/>
  </mergeCells>
  <printOptions/>
  <pageMargins left="0.4724409448818898" right="0.4724409448818898" top="0.5905511811023623" bottom="0.5905511811023623" header="0" footer="0"/>
  <pageSetup horizontalDpi="600" verticalDpi="600" orientation="portrait" pageOrder="overThenDown" paperSize="9" r:id="rId1"/>
</worksheet>
</file>

<file path=xl/worksheets/sheet35.xml><?xml version="1.0" encoding="utf-8"?>
<worksheet xmlns="http://schemas.openxmlformats.org/spreadsheetml/2006/main" xmlns:r="http://schemas.openxmlformats.org/officeDocument/2006/relationships">
  <sheetPr>
    <tabColor rgb="FF00B0F0"/>
  </sheetPr>
  <dimension ref="B1:H581"/>
  <sheetViews>
    <sheetView zoomScale="85" zoomScaleNormal="85" zoomScalePageLayoutView="0" workbookViewId="0" topLeftCell="A412">
      <selection activeCell="F420" sqref="F420"/>
    </sheetView>
  </sheetViews>
  <sheetFormatPr defaultColWidth="9.00390625" defaultRowHeight="15" customHeight="1"/>
  <cols>
    <col min="1" max="1" width="3.125" style="24" customWidth="1"/>
    <col min="2" max="2" width="9.625" style="22" bestFit="1" customWidth="1"/>
    <col min="3" max="3" width="6.375" style="22" bestFit="1" customWidth="1"/>
    <col min="4" max="4" width="9.75390625" style="25" bestFit="1" customWidth="1"/>
    <col min="5" max="5" width="26.625" style="22" customWidth="1"/>
    <col min="6" max="6" width="37.625" style="22" customWidth="1"/>
    <col min="7" max="16384" width="9.00390625" style="24" customWidth="1"/>
  </cols>
  <sheetData>
    <row r="1" spans="2:3" ht="15" customHeight="1">
      <c r="B1" s="22" t="s">
        <v>1860</v>
      </c>
      <c r="C1" s="66"/>
    </row>
    <row r="3" spans="2:6" ht="15" customHeight="1">
      <c r="B3" s="27" t="s">
        <v>621</v>
      </c>
      <c r="C3" s="27" t="s">
        <v>1781</v>
      </c>
      <c r="D3" s="26" t="s">
        <v>1299</v>
      </c>
      <c r="E3" s="404" t="s">
        <v>2464</v>
      </c>
      <c r="F3" s="404"/>
    </row>
    <row r="4" spans="2:6" ht="15" customHeight="1">
      <c r="B4" s="429" t="s">
        <v>512</v>
      </c>
      <c r="C4" s="429">
        <v>8</v>
      </c>
      <c r="D4" s="111" t="s">
        <v>1300</v>
      </c>
      <c r="E4" s="312" t="s">
        <v>1301</v>
      </c>
      <c r="F4" s="313" t="s">
        <v>1958</v>
      </c>
    </row>
    <row r="5" spans="2:6" ht="15" customHeight="1">
      <c r="B5" s="429"/>
      <c r="C5" s="429"/>
      <c r="D5" s="112" t="s">
        <v>1302</v>
      </c>
      <c r="E5" s="303" t="s">
        <v>1959</v>
      </c>
      <c r="F5" s="305" t="s">
        <v>1332</v>
      </c>
    </row>
    <row r="6" spans="2:6" ht="15" customHeight="1">
      <c r="B6" s="429"/>
      <c r="C6" s="429"/>
      <c r="D6" s="112" t="s">
        <v>1303</v>
      </c>
      <c r="E6" s="303" t="s">
        <v>1960</v>
      </c>
      <c r="F6" s="305" t="s">
        <v>1961</v>
      </c>
    </row>
    <row r="7" spans="2:6" ht="15" customHeight="1">
      <c r="B7" s="429"/>
      <c r="C7" s="429"/>
      <c r="D7" s="112" t="s">
        <v>1304</v>
      </c>
      <c r="E7" s="303" t="s">
        <v>1305</v>
      </c>
      <c r="F7" s="305" t="s">
        <v>58</v>
      </c>
    </row>
    <row r="8" spans="2:6" ht="15" customHeight="1">
      <c r="B8" s="429"/>
      <c r="C8" s="429"/>
      <c r="D8" s="112" t="s">
        <v>1306</v>
      </c>
      <c r="E8" s="303" t="s">
        <v>1962</v>
      </c>
      <c r="F8" s="305" t="s">
        <v>1333</v>
      </c>
    </row>
    <row r="9" spans="2:6" ht="15" customHeight="1">
      <c r="B9" s="429"/>
      <c r="C9" s="429"/>
      <c r="D9" s="112" t="s">
        <v>1307</v>
      </c>
      <c r="E9" s="303" t="s">
        <v>1963</v>
      </c>
      <c r="F9" s="305" t="s">
        <v>1964</v>
      </c>
    </row>
    <row r="10" spans="2:6" ht="15" customHeight="1">
      <c r="B10" s="429"/>
      <c r="C10" s="429"/>
      <c r="D10" s="112" t="s">
        <v>1308</v>
      </c>
      <c r="E10" s="303" t="s">
        <v>1965</v>
      </c>
      <c r="F10" s="305" t="s">
        <v>1334</v>
      </c>
    </row>
    <row r="11" spans="2:6" ht="15" customHeight="1">
      <c r="B11" s="429"/>
      <c r="C11" s="429"/>
      <c r="D11" s="113" t="s">
        <v>1309</v>
      </c>
      <c r="E11" s="304" t="s">
        <v>1966</v>
      </c>
      <c r="F11" s="309" t="s">
        <v>1335</v>
      </c>
    </row>
    <row r="12" spans="2:6" ht="15" customHeight="1">
      <c r="B12" s="429" t="s">
        <v>513</v>
      </c>
      <c r="C12" s="429">
        <v>8</v>
      </c>
      <c r="D12" s="111" t="s">
        <v>1310</v>
      </c>
      <c r="E12" s="312" t="s">
        <v>1967</v>
      </c>
      <c r="F12" s="313" t="s">
        <v>1968</v>
      </c>
    </row>
    <row r="13" spans="2:6" ht="15" customHeight="1">
      <c r="B13" s="429"/>
      <c r="C13" s="429"/>
      <c r="D13" s="112" t="s">
        <v>1123</v>
      </c>
      <c r="E13" s="303" t="s">
        <v>1124</v>
      </c>
      <c r="F13" s="305" t="s">
        <v>1125</v>
      </c>
    </row>
    <row r="14" spans="2:6" ht="15" customHeight="1">
      <c r="B14" s="429"/>
      <c r="C14" s="429"/>
      <c r="D14" s="112" t="s">
        <v>1126</v>
      </c>
      <c r="E14" s="303" t="s">
        <v>1127</v>
      </c>
      <c r="F14" s="305" t="s">
        <v>1128</v>
      </c>
    </row>
    <row r="15" spans="2:6" ht="15" customHeight="1">
      <c r="B15" s="429"/>
      <c r="C15" s="429"/>
      <c r="D15" s="112" t="s">
        <v>1129</v>
      </c>
      <c r="E15" s="303" t="s">
        <v>1130</v>
      </c>
      <c r="F15" s="305" t="s">
        <v>1131</v>
      </c>
    </row>
    <row r="16" spans="2:6" ht="15" customHeight="1">
      <c r="B16" s="429"/>
      <c r="C16" s="429"/>
      <c r="D16" s="112" t="s">
        <v>1132</v>
      </c>
      <c r="E16" s="303" t="s">
        <v>1133</v>
      </c>
      <c r="F16" s="305" t="s">
        <v>1969</v>
      </c>
    </row>
    <row r="17" spans="2:6" ht="15" customHeight="1">
      <c r="B17" s="429"/>
      <c r="C17" s="429"/>
      <c r="D17" s="112" t="s">
        <v>1134</v>
      </c>
      <c r="E17" s="303" t="s">
        <v>1135</v>
      </c>
      <c r="F17" s="305" t="s">
        <v>1136</v>
      </c>
    </row>
    <row r="18" spans="2:6" ht="15" customHeight="1">
      <c r="B18" s="429"/>
      <c r="C18" s="429"/>
      <c r="D18" s="112" t="s">
        <v>1137</v>
      </c>
      <c r="E18" s="303" t="s">
        <v>1970</v>
      </c>
      <c r="F18" s="305" t="s">
        <v>1336</v>
      </c>
    </row>
    <row r="19" spans="2:6" ht="15" customHeight="1">
      <c r="B19" s="429"/>
      <c r="C19" s="429"/>
      <c r="D19" s="113" t="s">
        <v>1138</v>
      </c>
      <c r="E19" s="304" t="s">
        <v>1971</v>
      </c>
      <c r="F19" s="309" t="s">
        <v>1337</v>
      </c>
    </row>
    <row r="20" spans="2:6" ht="15" customHeight="1">
      <c r="B20" s="429" t="s">
        <v>514</v>
      </c>
      <c r="C20" s="429">
        <v>7</v>
      </c>
      <c r="D20" s="111" t="s">
        <v>1139</v>
      </c>
      <c r="E20" s="312" t="s">
        <v>1972</v>
      </c>
      <c r="F20" s="313" t="s">
        <v>1973</v>
      </c>
    </row>
    <row r="21" spans="2:6" ht="15" customHeight="1">
      <c r="B21" s="429"/>
      <c r="C21" s="429"/>
      <c r="D21" s="112" t="s">
        <v>1140</v>
      </c>
      <c r="E21" s="303" t="s">
        <v>1141</v>
      </c>
      <c r="F21" s="305" t="s">
        <v>1974</v>
      </c>
    </row>
    <row r="22" spans="2:6" ht="15" customHeight="1">
      <c r="B22" s="429"/>
      <c r="C22" s="429"/>
      <c r="D22" s="112" t="s">
        <v>1142</v>
      </c>
      <c r="E22" s="303" t="s">
        <v>1975</v>
      </c>
      <c r="F22" s="305" t="s">
        <v>1338</v>
      </c>
    </row>
    <row r="23" spans="2:6" ht="15" customHeight="1">
      <c r="B23" s="429"/>
      <c r="C23" s="429"/>
      <c r="D23" s="112" t="s">
        <v>1143</v>
      </c>
      <c r="E23" s="303" t="s">
        <v>1144</v>
      </c>
      <c r="F23" s="305" t="s">
        <v>1976</v>
      </c>
    </row>
    <row r="24" spans="2:6" ht="15" customHeight="1">
      <c r="B24" s="429"/>
      <c r="C24" s="429"/>
      <c r="D24" s="112" t="s">
        <v>1611</v>
      </c>
      <c r="E24" s="303" t="s">
        <v>1141</v>
      </c>
      <c r="F24" s="305" t="s">
        <v>1977</v>
      </c>
    </row>
    <row r="25" spans="2:6" ht="15" customHeight="1">
      <c r="B25" s="429"/>
      <c r="C25" s="429"/>
      <c r="D25" s="112" t="s">
        <v>1480</v>
      </c>
      <c r="E25" s="303" t="s">
        <v>1978</v>
      </c>
      <c r="F25" s="305" t="s">
        <v>1979</v>
      </c>
    </row>
    <row r="26" spans="2:6" ht="15" customHeight="1">
      <c r="B26" s="429"/>
      <c r="C26" s="429"/>
      <c r="D26" s="113" t="s">
        <v>1481</v>
      </c>
      <c r="E26" s="304" t="s">
        <v>1980</v>
      </c>
      <c r="F26" s="309" t="s">
        <v>1339</v>
      </c>
    </row>
    <row r="27" spans="2:6" ht="15" customHeight="1">
      <c r="B27" s="36"/>
      <c r="C27" s="36"/>
      <c r="D27" s="36"/>
      <c r="E27" s="373"/>
      <c r="F27" s="374"/>
    </row>
    <row r="28" spans="5:6" ht="15" customHeight="1">
      <c r="E28" s="314"/>
      <c r="F28" s="314"/>
    </row>
    <row r="29" spans="2:6" ht="15" customHeight="1">
      <c r="B29" s="27" t="s">
        <v>621</v>
      </c>
      <c r="C29" s="27" t="s">
        <v>1781</v>
      </c>
      <c r="D29" s="26" t="s">
        <v>1299</v>
      </c>
      <c r="E29" s="399" t="s">
        <v>2464</v>
      </c>
      <c r="F29" s="401"/>
    </row>
    <row r="30" spans="2:6" ht="15" customHeight="1">
      <c r="B30" s="429" t="s">
        <v>515</v>
      </c>
      <c r="C30" s="429">
        <v>7</v>
      </c>
      <c r="D30" s="111" t="s">
        <v>1482</v>
      </c>
      <c r="E30" s="312" t="s">
        <v>1981</v>
      </c>
      <c r="F30" s="313" t="s">
        <v>1340</v>
      </c>
    </row>
    <row r="31" spans="2:6" ht="15" customHeight="1">
      <c r="B31" s="429"/>
      <c r="C31" s="429"/>
      <c r="D31" s="112" t="s">
        <v>1483</v>
      </c>
      <c r="E31" s="303" t="s">
        <v>1484</v>
      </c>
      <c r="F31" s="305" t="s">
        <v>1341</v>
      </c>
    </row>
    <row r="32" spans="2:6" ht="15" customHeight="1">
      <c r="B32" s="429"/>
      <c r="C32" s="429"/>
      <c r="D32" s="112" t="s">
        <v>1485</v>
      </c>
      <c r="E32" s="303" t="s">
        <v>1486</v>
      </c>
      <c r="F32" s="305" t="s">
        <v>1342</v>
      </c>
    </row>
    <row r="33" spans="2:6" ht="15" customHeight="1">
      <c r="B33" s="429"/>
      <c r="C33" s="429"/>
      <c r="D33" s="112" t="s">
        <v>1487</v>
      </c>
      <c r="E33" s="303" t="s">
        <v>234</v>
      </c>
      <c r="F33" s="305" t="s">
        <v>1343</v>
      </c>
    </row>
    <row r="34" spans="2:6" ht="15" customHeight="1">
      <c r="B34" s="429"/>
      <c r="C34" s="429"/>
      <c r="D34" s="112" t="s">
        <v>235</v>
      </c>
      <c r="E34" s="303" t="s">
        <v>236</v>
      </c>
      <c r="F34" s="305" t="s">
        <v>237</v>
      </c>
    </row>
    <row r="35" spans="2:6" ht="15" customHeight="1">
      <c r="B35" s="429"/>
      <c r="C35" s="429"/>
      <c r="D35" s="112" t="s">
        <v>238</v>
      </c>
      <c r="E35" s="303" t="s">
        <v>239</v>
      </c>
      <c r="F35" s="305" t="s">
        <v>1344</v>
      </c>
    </row>
    <row r="36" spans="2:6" ht="15" customHeight="1">
      <c r="B36" s="429"/>
      <c r="C36" s="429"/>
      <c r="D36" s="113" t="s">
        <v>240</v>
      </c>
      <c r="E36" s="304" t="s">
        <v>241</v>
      </c>
      <c r="F36" s="309" t="s">
        <v>242</v>
      </c>
    </row>
    <row r="37" spans="2:6" ht="15" customHeight="1">
      <c r="B37" s="429" t="s">
        <v>516</v>
      </c>
      <c r="C37" s="429">
        <v>8</v>
      </c>
      <c r="D37" s="111" t="s">
        <v>243</v>
      </c>
      <c r="E37" s="312" t="s">
        <v>1982</v>
      </c>
      <c r="F37" s="313" t="s">
        <v>1983</v>
      </c>
    </row>
    <row r="38" spans="2:6" ht="15" customHeight="1">
      <c r="B38" s="429"/>
      <c r="C38" s="429"/>
      <c r="D38" s="112" t="s">
        <v>1641</v>
      </c>
      <c r="E38" s="303" t="s">
        <v>1642</v>
      </c>
      <c r="F38" s="305" t="s">
        <v>1345</v>
      </c>
    </row>
    <row r="39" spans="2:6" ht="15" customHeight="1">
      <c r="B39" s="429"/>
      <c r="C39" s="429"/>
      <c r="D39" s="112" t="s">
        <v>1643</v>
      </c>
      <c r="E39" s="303" t="s">
        <v>1642</v>
      </c>
      <c r="F39" s="305" t="s">
        <v>1346</v>
      </c>
    </row>
    <row r="40" spans="2:6" ht="15" customHeight="1">
      <c r="B40" s="429"/>
      <c r="C40" s="429"/>
      <c r="D40" s="112" t="s">
        <v>1644</v>
      </c>
      <c r="E40" s="303" t="s">
        <v>1645</v>
      </c>
      <c r="F40" s="305" t="s">
        <v>1347</v>
      </c>
    </row>
    <row r="41" spans="2:6" ht="15" customHeight="1">
      <c r="B41" s="429"/>
      <c r="C41" s="429"/>
      <c r="D41" s="112" t="s">
        <v>1646</v>
      </c>
      <c r="E41" s="303" t="s">
        <v>1984</v>
      </c>
      <c r="F41" s="305" t="s">
        <v>1985</v>
      </c>
    </row>
    <row r="42" spans="2:6" ht="15" customHeight="1">
      <c r="B42" s="429"/>
      <c r="C42" s="429"/>
      <c r="D42" s="112" t="s">
        <v>1647</v>
      </c>
      <c r="E42" s="303" t="s">
        <v>1648</v>
      </c>
      <c r="F42" s="305" t="s">
        <v>1348</v>
      </c>
    </row>
    <row r="43" spans="2:6" ht="15" customHeight="1">
      <c r="B43" s="429"/>
      <c r="C43" s="429"/>
      <c r="D43" s="112" t="s">
        <v>1649</v>
      </c>
      <c r="E43" s="303" t="s">
        <v>1650</v>
      </c>
      <c r="F43" s="305" t="s">
        <v>1349</v>
      </c>
    </row>
    <row r="44" spans="2:6" ht="15" customHeight="1">
      <c r="B44" s="429"/>
      <c r="C44" s="429"/>
      <c r="D44" s="113" t="s">
        <v>1651</v>
      </c>
      <c r="E44" s="304" t="s">
        <v>1652</v>
      </c>
      <c r="F44" s="309" t="s">
        <v>1350</v>
      </c>
    </row>
    <row r="45" spans="2:6" ht="15" customHeight="1">
      <c r="B45" s="429" t="s">
        <v>645</v>
      </c>
      <c r="C45" s="429"/>
      <c r="D45" s="111"/>
      <c r="E45" s="312"/>
      <c r="F45" s="313"/>
    </row>
    <row r="46" spans="2:6" ht="15" customHeight="1">
      <c r="B46" s="429"/>
      <c r="C46" s="429"/>
      <c r="D46" s="112"/>
      <c r="E46" s="303"/>
      <c r="F46" s="305"/>
    </row>
    <row r="47" spans="2:6" ht="15" customHeight="1">
      <c r="B47" s="429"/>
      <c r="C47" s="429"/>
      <c r="D47" s="112"/>
      <c r="E47" s="303"/>
      <c r="F47" s="305"/>
    </row>
    <row r="48" spans="2:6" ht="15" customHeight="1">
      <c r="B48" s="429"/>
      <c r="C48" s="429"/>
      <c r="D48" s="112"/>
      <c r="E48" s="303"/>
      <c r="F48" s="305"/>
    </row>
    <row r="49" spans="2:6" ht="15" customHeight="1">
      <c r="B49" s="429"/>
      <c r="C49" s="429"/>
      <c r="D49" s="112"/>
      <c r="E49" s="303"/>
      <c r="F49" s="305"/>
    </row>
    <row r="50" spans="2:6" ht="15" customHeight="1">
      <c r="B50" s="429"/>
      <c r="C50" s="429"/>
      <c r="D50" s="112"/>
      <c r="E50" s="303"/>
      <c r="F50" s="305"/>
    </row>
    <row r="51" spans="2:6" ht="15" customHeight="1">
      <c r="B51" s="429"/>
      <c r="C51" s="429"/>
      <c r="D51" s="113"/>
      <c r="E51" s="304"/>
      <c r="F51" s="309"/>
    </row>
    <row r="52" spans="2:6" ht="15" customHeight="1">
      <c r="B52" s="429" t="s">
        <v>646</v>
      </c>
      <c r="C52" s="429">
        <v>7</v>
      </c>
      <c r="D52" s="111" t="s">
        <v>715</v>
      </c>
      <c r="E52" s="312" t="s">
        <v>1986</v>
      </c>
      <c r="F52" s="313" t="s">
        <v>1987</v>
      </c>
    </row>
    <row r="53" spans="2:6" ht="15" customHeight="1">
      <c r="B53" s="429"/>
      <c r="C53" s="429"/>
      <c r="D53" s="112" t="s">
        <v>810</v>
      </c>
      <c r="E53" s="303" t="s">
        <v>1988</v>
      </c>
      <c r="F53" s="305" t="s">
        <v>1989</v>
      </c>
    </row>
    <row r="54" spans="2:6" ht="15" customHeight="1">
      <c r="B54" s="429"/>
      <c r="C54" s="429"/>
      <c r="D54" s="112" t="s">
        <v>811</v>
      </c>
      <c r="E54" s="303" t="s">
        <v>1986</v>
      </c>
      <c r="F54" s="305" t="s">
        <v>1177</v>
      </c>
    </row>
    <row r="55" spans="2:6" ht="15" customHeight="1">
      <c r="B55" s="429"/>
      <c r="C55" s="429"/>
      <c r="D55" s="112" t="s">
        <v>812</v>
      </c>
      <c r="E55" s="303" t="s">
        <v>1990</v>
      </c>
      <c r="F55" s="305" t="s">
        <v>1178</v>
      </c>
    </row>
    <row r="56" spans="2:6" ht="15" customHeight="1">
      <c r="B56" s="429"/>
      <c r="C56" s="429"/>
      <c r="D56" s="112" t="s">
        <v>813</v>
      </c>
      <c r="E56" s="303" t="s">
        <v>1991</v>
      </c>
      <c r="F56" s="305" t="s">
        <v>814</v>
      </c>
    </row>
    <row r="57" spans="2:6" ht="15" customHeight="1">
      <c r="B57" s="429"/>
      <c r="C57" s="429"/>
      <c r="D57" s="112" t="s">
        <v>815</v>
      </c>
      <c r="E57" s="303" t="s">
        <v>1992</v>
      </c>
      <c r="F57" s="305" t="s">
        <v>816</v>
      </c>
    </row>
    <row r="58" spans="2:6" ht="15" customHeight="1">
      <c r="B58" s="429"/>
      <c r="C58" s="429"/>
      <c r="D58" s="113" t="s">
        <v>817</v>
      </c>
      <c r="E58" s="304" t="s">
        <v>1986</v>
      </c>
      <c r="F58" s="309" t="s">
        <v>1993</v>
      </c>
    </row>
    <row r="59" spans="2:6" ht="15" customHeight="1">
      <c r="B59" s="429" t="s">
        <v>647</v>
      </c>
      <c r="C59" s="429">
        <v>8</v>
      </c>
      <c r="D59" s="111" t="s">
        <v>818</v>
      </c>
      <c r="E59" s="312" t="s">
        <v>819</v>
      </c>
      <c r="F59" s="313" t="s">
        <v>1179</v>
      </c>
    </row>
    <row r="60" spans="2:6" ht="15" customHeight="1">
      <c r="B60" s="429"/>
      <c r="C60" s="429"/>
      <c r="D60" s="112" t="s">
        <v>820</v>
      </c>
      <c r="E60" s="303" t="s">
        <v>821</v>
      </c>
      <c r="F60" s="305" t="s">
        <v>822</v>
      </c>
    </row>
    <row r="61" spans="2:6" ht="15" customHeight="1">
      <c r="B61" s="429"/>
      <c r="C61" s="429"/>
      <c r="D61" s="112" t="s">
        <v>823</v>
      </c>
      <c r="E61" s="303" t="s">
        <v>824</v>
      </c>
      <c r="F61" s="305" t="s">
        <v>825</v>
      </c>
    </row>
    <row r="62" spans="2:6" ht="15" customHeight="1">
      <c r="B62" s="429"/>
      <c r="C62" s="429"/>
      <c r="D62" s="112" t="s">
        <v>826</v>
      </c>
      <c r="E62" s="315" t="s">
        <v>1994</v>
      </c>
      <c r="F62" s="305" t="s">
        <v>1180</v>
      </c>
    </row>
    <row r="63" spans="2:6" ht="15" customHeight="1">
      <c r="B63" s="429"/>
      <c r="C63" s="429"/>
      <c r="D63" s="112" t="s">
        <v>827</v>
      </c>
      <c r="E63" s="303" t="s">
        <v>1995</v>
      </c>
      <c r="F63" s="305" t="s">
        <v>1181</v>
      </c>
    </row>
    <row r="64" spans="2:6" ht="15" customHeight="1">
      <c r="B64" s="429"/>
      <c r="C64" s="429"/>
      <c r="D64" s="112" t="s">
        <v>828</v>
      </c>
      <c r="E64" s="303" t="s">
        <v>829</v>
      </c>
      <c r="F64" s="305" t="s">
        <v>59</v>
      </c>
    </row>
    <row r="65" spans="2:6" ht="15" customHeight="1">
      <c r="B65" s="429"/>
      <c r="C65" s="429"/>
      <c r="D65" s="112" t="s">
        <v>830</v>
      </c>
      <c r="E65" s="303" t="s">
        <v>831</v>
      </c>
      <c r="F65" s="305" t="s">
        <v>1182</v>
      </c>
    </row>
    <row r="66" spans="2:6" ht="15" customHeight="1">
      <c r="B66" s="429"/>
      <c r="C66" s="429"/>
      <c r="D66" s="113" t="s">
        <v>832</v>
      </c>
      <c r="E66" s="304" t="s">
        <v>1996</v>
      </c>
      <c r="F66" s="309" t="s">
        <v>450</v>
      </c>
    </row>
    <row r="67" spans="2:6" ht="15" customHeight="1">
      <c r="B67" s="429" t="s">
        <v>648</v>
      </c>
      <c r="C67" s="429">
        <v>7</v>
      </c>
      <c r="D67" s="111" t="s">
        <v>451</v>
      </c>
      <c r="E67" s="312" t="s">
        <v>452</v>
      </c>
      <c r="F67" s="313" t="s">
        <v>1183</v>
      </c>
    </row>
    <row r="68" spans="2:6" ht="15" customHeight="1">
      <c r="B68" s="429"/>
      <c r="C68" s="429"/>
      <c r="D68" s="112" t="s">
        <v>453</v>
      </c>
      <c r="E68" s="303" t="s">
        <v>1997</v>
      </c>
      <c r="F68" s="305" t="s">
        <v>1998</v>
      </c>
    </row>
    <row r="69" spans="2:6" ht="15" customHeight="1">
      <c r="B69" s="429"/>
      <c r="C69" s="429"/>
      <c r="D69" s="112" t="s">
        <v>1375</v>
      </c>
      <c r="E69" s="303" t="s">
        <v>1376</v>
      </c>
      <c r="F69" s="305" t="s">
        <v>1184</v>
      </c>
    </row>
    <row r="70" spans="2:6" ht="15" customHeight="1">
      <c r="B70" s="429"/>
      <c r="C70" s="429"/>
      <c r="D70" s="112" t="s">
        <v>1377</v>
      </c>
      <c r="E70" s="303" t="s">
        <v>1378</v>
      </c>
      <c r="F70" s="305" t="s">
        <v>1379</v>
      </c>
    </row>
    <row r="71" spans="2:6" ht="15" customHeight="1">
      <c r="B71" s="429"/>
      <c r="C71" s="429"/>
      <c r="D71" s="112" t="s">
        <v>1380</v>
      </c>
      <c r="E71" s="303" t="s">
        <v>1381</v>
      </c>
      <c r="F71" s="305" t="s">
        <v>1999</v>
      </c>
    </row>
    <row r="72" spans="2:6" ht="15" customHeight="1">
      <c r="B72" s="429"/>
      <c r="C72" s="429"/>
      <c r="D72" s="112" t="s">
        <v>1382</v>
      </c>
      <c r="E72" s="303" t="s">
        <v>2000</v>
      </c>
      <c r="F72" s="305" t="s">
        <v>2001</v>
      </c>
    </row>
    <row r="73" spans="2:6" ht="15" customHeight="1">
      <c r="B73" s="429"/>
      <c r="C73" s="429"/>
      <c r="D73" s="113" t="s">
        <v>1383</v>
      </c>
      <c r="E73" s="304" t="s">
        <v>2002</v>
      </c>
      <c r="F73" s="309" t="s">
        <v>1185</v>
      </c>
    </row>
    <row r="74" spans="2:6" ht="15" customHeight="1">
      <c r="B74" s="429" t="s">
        <v>649</v>
      </c>
      <c r="C74" s="429">
        <v>8</v>
      </c>
      <c r="D74" s="111" t="s">
        <v>1384</v>
      </c>
      <c r="E74" s="312" t="s">
        <v>1385</v>
      </c>
      <c r="F74" s="313" t="s">
        <v>1186</v>
      </c>
    </row>
    <row r="75" spans="2:6" ht="15" customHeight="1">
      <c r="B75" s="429"/>
      <c r="C75" s="429"/>
      <c r="D75" s="112" t="s">
        <v>1386</v>
      </c>
      <c r="E75" s="303" t="s">
        <v>1387</v>
      </c>
      <c r="F75" s="305" t="s">
        <v>2003</v>
      </c>
    </row>
    <row r="76" spans="2:6" ht="15" customHeight="1">
      <c r="B76" s="429"/>
      <c r="C76" s="429"/>
      <c r="D76" s="112" t="s">
        <v>1388</v>
      </c>
      <c r="E76" s="303" t="s">
        <v>2004</v>
      </c>
      <c r="F76" s="305" t="s">
        <v>1187</v>
      </c>
    </row>
    <row r="77" spans="2:6" ht="15" customHeight="1">
      <c r="B77" s="429"/>
      <c r="C77" s="429"/>
      <c r="D77" s="112" t="s">
        <v>1389</v>
      </c>
      <c r="E77" s="303" t="s">
        <v>1390</v>
      </c>
      <c r="F77" s="305" t="s">
        <v>1188</v>
      </c>
    </row>
    <row r="78" spans="2:6" ht="15" customHeight="1">
      <c r="B78" s="429"/>
      <c r="C78" s="429"/>
      <c r="D78" s="112" t="s">
        <v>1391</v>
      </c>
      <c r="E78" s="303" t="s">
        <v>1392</v>
      </c>
      <c r="F78" s="305" t="s">
        <v>976</v>
      </c>
    </row>
    <row r="79" spans="2:6" ht="15" customHeight="1">
      <c r="B79" s="429"/>
      <c r="C79" s="429"/>
      <c r="D79" s="112" t="s">
        <v>1393</v>
      </c>
      <c r="E79" s="303" t="s">
        <v>2005</v>
      </c>
      <c r="F79" s="305" t="s">
        <v>977</v>
      </c>
    </row>
    <row r="80" spans="2:6" ht="15" customHeight="1">
      <c r="B80" s="429"/>
      <c r="C80" s="429"/>
      <c r="D80" s="112" t="s">
        <v>1394</v>
      </c>
      <c r="E80" s="303" t="s">
        <v>487</v>
      </c>
      <c r="F80" s="305" t="s">
        <v>978</v>
      </c>
    </row>
    <row r="81" spans="2:6" ht="15" customHeight="1">
      <c r="B81" s="429"/>
      <c r="C81" s="429"/>
      <c r="D81" s="113" t="s">
        <v>488</v>
      </c>
      <c r="E81" s="304" t="s">
        <v>2006</v>
      </c>
      <c r="F81" s="309" t="s">
        <v>979</v>
      </c>
    </row>
    <row r="82" spans="2:6" ht="15" customHeight="1">
      <c r="B82" s="36"/>
      <c r="C82" s="36"/>
      <c r="D82" s="36"/>
      <c r="E82" s="373"/>
      <c r="F82" s="374"/>
    </row>
    <row r="83" spans="5:6" ht="15" customHeight="1">
      <c r="E83" s="314"/>
      <c r="F83" s="314"/>
    </row>
    <row r="84" spans="2:6" ht="15" customHeight="1">
      <c r="B84" s="27" t="s">
        <v>621</v>
      </c>
      <c r="C84" s="27" t="s">
        <v>1781</v>
      </c>
      <c r="D84" s="26" t="s">
        <v>1299</v>
      </c>
      <c r="E84" s="399" t="s">
        <v>2465</v>
      </c>
      <c r="F84" s="401"/>
    </row>
    <row r="85" spans="2:6" ht="15" customHeight="1">
      <c r="B85" s="471" t="s">
        <v>650</v>
      </c>
      <c r="C85" s="570">
        <v>8</v>
      </c>
      <c r="D85" s="111" t="s">
        <v>489</v>
      </c>
      <c r="E85" s="312" t="s">
        <v>2007</v>
      </c>
      <c r="F85" s="313" t="s">
        <v>980</v>
      </c>
    </row>
    <row r="86" spans="2:6" ht="15" customHeight="1">
      <c r="B86" s="472"/>
      <c r="C86" s="571"/>
      <c r="D86" s="112" t="s">
        <v>490</v>
      </c>
      <c r="E86" s="303" t="s">
        <v>148</v>
      </c>
      <c r="F86" s="305" t="s">
        <v>981</v>
      </c>
    </row>
    <row r="87" spans="2:6" ht="15" customHeight="1">
      <c r="B87" s="472"/>
      <c r="C87" s="571"/>
      <c r="D87" s="112" t="s">
        <v>149</v>
      </c>
      <c r="E87" s="303" t="s">
        <v>150</v>
      </c>
      <c r="F87" s="305" t="s">
        <v>982</v>
      </c>
    </row>
    <row r="88" spans="2:6" ht="15" customHeight="1">
      <c r="B88" s="472"/>
      <c r="C88" s="571"/>
      <c r="D88" s="112" t="s">
        <v>151</v>
      </c>
      <c r="E88" s="303" t="s">
        <v>152</v>
      </c>
      <c r="F88" s="305" t="s">
        <v>983</v>
      </c>
    </row>
    <row r="89" spans="2:6" ht="15" customHeight="1">
      <c r="B89" s="472"/>
      <c r="C89" s="571"/>
      <c r="D89" s="112" t="s">
        <v>153</v>
      </c>
      <c r="E89" s="303" t="s">
        <v>154</v>
      </c>
      <c r="F89" s="305" t="s">
        <v>984</v>
      </c>
    </row>
    <row r="90" spans="2:6" ht="15" customHeight="1">
      <c r="B90" s="472"/>
      <c r="C90" s="571"/>
      <c r="D90" s="112" t="s">
        <v>155</v>
      </c>
      <c r="E90" s="303" t="s">
        <v>2008</v>
      </c>
      <c r="F90" s="305" t="s">
        <v>2009</v>
      </c>
    </row>
    <row r="91" spans="2:6" ht="15" customHeight="1">
      <c r="B91" s="472"/>
      <c r="C91" s="571"/>
      <c r="D91" s="112" t="s">
        <v>780</v>
      </c>
      <c r="E91" s="303" t="s">
        <v>154</v>
      </c>
      <c r="F91" s="305" t="s">
        <v>985</v>
      </c>
    </row>
    <row r="92" spans="2:6" ht="15" customHeight="1">
      <c r="B92" s="473"/>
      <c r="C92" s="572"/>
      <c r="D92" s="113" t="s">
        <v>781</v>
      </c>
      <c r="E92" s="304" t="s">
        <v>148</v>
      </c>
      <c r="F92" s="309" t="s">
        <v>986</v>
      </c>
    </row>
    <row r="93" spans="2:6" ht="15" customHeight="1">
      <c r="B93" s="429" t="s">
        <v>798</v>
      </c>
      <c r="C93" s="570">
        <v>7</v>
      </c>
      <c r="D93" s="111" t="s">
        <v>782</v>
      </c>
      <c r="E93" s="316" t="s">
        <v>2010</v>
      </c>
      <c r="F93" s="317" t="s">
        <v>2011</v>
      </c>
    </row>
    <row r="94" spans="2:6" ht="15" customHeight="1">
      <c r="B94" s="429"/>
      <c r="C94" s="571"/>
      <c r="D94" s="112" t="s">
        <v>783</v>
      </c>
      <c r="E94" s="303" t="s">
        <v>2012</v>
      </c>
      <c r="F94" s="305" t="s">
        <v>784</v>
      </c>
    </row>
    <row r="95" spans="2:6" ht="15" customHeight="1">
      <c r="B95" s="429"/>
      <c r="C95" s="571"/>
      <c r="D95" s="112" t="s">
        <v>785</v>
      </c>
      <c r="E95" s="303" t="s">
        <v>2013</v>
      </c>
      <c r="F95" s="305" t="s">
        <v>2522</v>
      </c>
    </row>
    <row r="96" spans="2:6" ht="15" customHeight="1">
      <c r="B96" s="429"/>
      <c r="C96" s="571"/>
      <c r="D96" s="112" t="s">
        <v>786</v>
      </c>
      <c r="E96" s="303" t="s">
        <v>2014</v>
      </c>
      <c r="F96" s="305" t="s">
        <v>987</v>
      </c>
    </row>
    <row r="97" spans="2:6" ht="15" customHeight="1">
      <c r="B97" s="429"/>
      <c r="C97" s="571"/>
      <c r="D97" s="112" t="s">
        <v>787</v>
      </c>
      <c r="E97" s="303" t="s">
        <v>2015</v>
      </c>
      <c r="F97" s="305" t="s">
        <v>988</v>
      </c>
    </row>
    <row r="98" spans="2:6" ht="15" customHeight="1">
      <c r="B98" s="429"/>
      <c r="C98" s="571"/>
      <c r="D98" s="112" t="s">
        <v>788</v>
      </c>
      <c r="E98" s="303" t="s">
        <v>2014</v>
      </c>
      <c r="F98" s="305" t="s">
        <v>989</v>
      </c>
    </row>
    <row r="99" spans="2:6" ht="15" customHeight="1">
      <c r="B99" s="429"/>
      <c r="C99" s="572"/>
      <c r="D99" s="113" t="s">
        <v>664</v>
      </c>
      <c r="E99" s="304" t="s">
        <v>665</v>
      </c>
      <c r="F99" s="309" t="s">
        <v>990</v>
      </c>
    </row>
    <row r="100" spans="2:6" ht="15" customHeight="1">
      <c r="B100" s="429" t="s">
        <v>799</v>
      </c>
      <c r="C100" s="570">
        <v>7</v>
      </c>
      <c r="D100" s="111" t="s">
        <v>666</v>
      </c>
      <c r="E100" s="316" t="s">
        <v>2016</v>
      </c>
      <c r="F100" s="317" t="s">
        <v>991</v>
      </c>
    </row>
    <row r="101" spans="2:6" ht="15" customHeight="1">
      <c r="B101" s="429"/>
      <c r="C101" s="571"/>
      <c r="D101" s="112" t="s">
        <v>667</v>
      </c>
      <c r="E101" s="303" t="s">
        <v>2016</v>
      </c>
      <c r="F101" s="305" t="s">
        <v>992</v>
      </c>
    </row>
    <row r="102" spans="2:6" ht="15" customHeight="1">
      <c r="B102" s="429"/>
      <c r="C102" s="571"/>
      <c r="D102" s="112" t="s">
        <v>668</v>
      </c>
      <c r="E102" s="303" t="s">
        <v>2016</v>
      </c>
      <c r="F102" s="305" t="s">
        <v>993</v>
      </c>
    </row>
    <row r="103" spans="2:6" ht="15" customHeight="1">
      <c r="B103" s="429"/>
      <c r="C103" s="571"/>
      <c r="D103" s="112" t="s">
        <v>669</v>
      </c>
      <c r="E103" s="303" t="s">
        <v>846</v>
      </c>
      <c r="F103" s="305" t="s">
        <v>847</v>
      </c>
    </row>
    <row r="104" spans="2:6" ht="15" customHeight="1">
      <c r="B104" s="429"/>
      <c r="C104" s="571"/>
      <c r="D104" s="112" t="s">
        <v>848</v>
      </c>
      <c r="E104" s="303" t="s">
        <v>849</v>
      </c>
      <c r="F104" s="305" t="s">
        <v>994</v>
      </c>
    </row>
    <row r="105" spans="2:6" ht="15" customHeight="1">
      <c r="B105" s="429"/>
      <c r="C105" s="571"/>
      <c r="D105" s="112" t="s">
        <v>850</v>
      </c>
      <c r="E105" s="303" t="s">
        <v>851</v>
      </c>
      <c r="F105" s="305" t="s">
        <v>995</v>
      </c>
    </row>
    <row r="106" spans="2:6" ht="15" customHeight="1">
      <c r="B106" s="429"/>
      <c r="C106" s="572"/>
      <c r="D106" s="113" t="s">
        <v>852</v>
      </c>
      <c r="E106" s="304" t="s">
        <v>2017</v>
      </c>
      <c r="F106" s="309" t="s">
        <v>2523</v>
      </c>
    </row>
    <row r="107" spans="2:6" ht="15" customHeight="1">
      <c r="B107" s="429" t="s">
        <v>800</v>
      </c>
      <c r="C107" s="570">
        <v>7</v>
      </c>
      <c r="D107" s="111" t="s">
        <v>853</v>
      </c>
      <c r="E107" s="316" t="s">
        <v>2018</v>
      </c>
      <c r="F107" s="317" t="s">
        <v>2019</v>
      </c>
    </row>
    <row r="108" spans="2:6" ht="15" customHeight="1">
      <c r="B108" s="429"/>
      <c r="C108" s="571"/>
      <c r="D108" s="112" t="s">
        <v>854</v>
      </c>
      <c r="E108" s="303" t="s">
        <v>855</v>
      </c>
      <c r="F108" s="305" t="s">
        <v>2020</v>
      </c>
    </row>
    <row r="109" spans="2:6" ht="15" customHeight="1">
      <c r="B109" s="429"/>
      <c r="C109" s="571"/>
      <c r="D109" s="112" t="s">
        <v>856</v>
      </c>
      <c r="E109" s="303" t="s">
        <v>2021</v>
      </c>
      <c r="F109" s="305" t="s">
        <v>2524</v>
      </c>
    </row>
    <row r="110" spans="2:6" ht="15" customHeight="1">
      <c r="B110" s="429"/>
      <c r="C110" s="571"/>
      <c r="D110" s="112" t="s">
        <v>857</v>
      </c>
      <c r="E110" s="303" t="s">
        <v>858</v>
      </c>
      <c r="F110" s="305" t="s">
        <v>996</v>
      </c>
    </row>
    <row r="111" spans="2:6" ht="15" customHeight="1">
      <c r="B111" s="429"/>
      <c r="C111" s="571"/>
      <c r="D111" s="112" t="s">
        <v>859</v>
      </c>
      <c r="E111" s="303" t="s">
        <v>2022</v>
      </c>
      <c r="F111" s="305" t="s">
        <v>60</v>
      </c>
    </row>
    <row r="112" spans="2:6" ht="15" customHeight="1">
      <c r="B112" s="429"/>
      <c r="C112" s="571"/>
      <c r="D112" s="112" t="s">
        <v>860</v>
      </c>
      <c r="E112" s="303" t="s">
        <v>858</v>
      </c>
      <c r="F112" s="305" t="s">
        <v>2586</v>
      </c>
    </row>
    <row r="113" spans="2:6" ht="15" customHeight="1">
      <c r="B113" s="429"/>
      <c r="C113" s="572"/>
      <c r="D113" s="113" t="s">
        <v>1077</v>
      </c>
      <c r="E113" s="318" t="s">
        <v>1078</v>
      </c>
      <c r="F113" s="319" t="s">
        <v>1079</v>
      </c>
    </row>
    <row r="114" spans="2:6" ht="15" customHeight="1">
      <c r="B114" s="429" t="s">
        <v>1074</v>
      </c>
      <c r="C114" s="570">
        <v>8</v>
      </c>
      <c r="D114" s="111" t="s">
        <v>1080</v>
      </c>
      <c r="E114" s="312" t="s">
        <v>1081</v>
      </c>
      <c r="F114" s="313" t="s">
        <v>997</v>
      </c>
    </row>
    <row r="115" spans="2:6" ht="15" customHeight="1">
      <c r="B115" s="429"/>
      <c r="C115" s="571"/>
      <c r="D115" s="112" t="s">
        <v>1082</v>
      </c>
      <c r="E115" s="303" t="s">
        <v>1083</v>
      </c>
      <c r="F115" s="305" t="s">
        <v>1084</v>
      </c>
    </row>
    <row r="116" spans="2:6" ht="15" customHeight="1">
      <c r="B116" s="429"/>
      <c r="C116" s="571"/>
      <c r="D116" s="112" t="s">
        <v>1085</v>
      </c>
      <c r="E116" s="303" t="s">
        <v>1086</v>
      </c>
      <c r="F116" s="305" t="s">
        <v>998</v>
      </c>
    </row>
    <row r="117" spans="2:6" ht="15" customHeight="1">
      <c r="B117" s="429"/>
      <c r="C117" s="571"/>
      <c r="D117" s="112" t="s">
        <v>1087</v>
      </c>
      <c r="E117" s="303" t="s">
        <v>2023</v>
      </c>
      <c r="F117" s="305" t="s">
        <v>405</v>
      </c>
    </row>
    <row r="118" spans="2:6" ht="15" customHeight="1">
      <c r="B118" s="429"/>
      <c r="C118" s="571"/>
      <c r="D118" s="112" t="s">
        <v>406</v>
      </c>
      <c r="E118" s="303" t="s">
        <v>1563</v>
      </c>
      <c r="F118" s="305" t="s">
        <v>999</v>
      </c>
    </row>
    <row r="119" spans="2:6" ht="15" customHeight="1">
      <c r="B119" s="429"/>
      <c r="C119" s="571"/>
      <c r="D119" s="112" t="s">
        <v>1564</v>
      </c>
      <c r="E119" s="303" t="s">
        <v>1565</v>
      </c>
      <c r="F119" s="305" t="s">
        <v>1000</v>
      </c>
    </row>
    <row r="120" spans="2:6" ht="15" customHeight="1">
      <c r="B120" s="429"/>
      <c r="C120" s="571"/>
      <c r="D120" s="112" t="s">
        <v>1566</v>
      </c>
      <c r="E120" s="303" t="s">
        <v>1567</v>
      </c>
      <c r="F120" s="305" t="s">
        <v>2024</v>
      </c>
    </row>
    <row r="121" spans="2:6" ht="15" customHeight="1">
      <c r="B121" s="429"/>
      <c r="C121" s="572"/>
      <c r="D121" s="113" t="s">
        <v>1568</v>
      </c>
      <c r="E121" s="318" t="s">
        <v>1081</v>
      </c>
      <c r="F121" s="319" t="s">
        <v>1001</v>
      </c>
    </row>
    <row r="122" spans="2:6" ht="15" customHeight="1">
      <c r="B122" s="429" t="s">
        <v>1075</v>
      </c>
      <c r="C122" s="570">
        <v>8</v>
      </c>
      <c r="D122" s="111" t="s">
        <v>1569</v>
      </c>
      <c r="E122" s="312" t="s">
        <v>182</v>
      </c>
      <c r="F122" s="313" t="s">
        <v>1002</v>
      </c>
    </row>
    <row r="123" spans="2:6" ht="15" customHeight="1">
      <c r="B123" s="429"/>
      <c r="C123" s="571"/>
      <c r="D123" s="112" t="s">
        <v>183</v>
      </c>
      <c r="E123" s="303" t="s">
        <v>184</v>
      </c>
      <c r="F123" s="305" t="s">
        <v>1003</v>
      </c>
    </row>
    <row r="124" spans="2:6" ht="15" customHeight="1">
      <c r="B124" s="429"/>
      <c r="C124" s="571"/>
      <c r="D124" s="112" t="s">
        <v>185</v>
      </c>
      <c r="E124" s="303" t="s">
        <v>2025</v>
      </c>
      <c r="F124" s="305" t="s">
        <v>186</v>
      </c>
    </row>
    <row r="125" spans="2:6" ht="15" customHeight="1">
      <c r="B125" s="429"/>
      <c r="C125" s="571"/>
      <c r="D125" s="112" t="s">
        <v>187</v>
      </c>
      <c r="E125" s="303" t="s">
        <v>2026</v>
      </c>
      <c r="F125" s="305" t="s">
        <v>1004</v>
      </c>
    </row>
    <row r="126" spans="2:6" ht="15" customHeight="1">
      <c r="B126" s="429"/>
      <c r="C126" s="571"/>
      <c r="D126" s="112" t="s">
        <v>188</v>
      </c>
      <c r="E126" s="303" t="s">
        <v>182</v>
      </c>
      <c r="F126" s="305" t="s">
        <v>1005</v>
      </c>
    </row>
    <row r="127" spans="2:6" ht="15" customHeight="1">
      <c r="B127" s="429"/>
      <c r="C127" s="571"/>
      <c r="D127" s="112" t="s">
        <v>189</v>
      </c>
      <c r="E127" s="303" t="s">
        <v>2027</v>
      </c>
      <c r="F127" s="305" t="s">
        <v>1006</v>
      </c>
    </row>
    <row r="128" spans="2:6" ht="15" customHeight="1">
      <c r="B128" s="429"/>
      <c r="C128" s="571"/>
      <c r="D128" s="112" t="s">
        <v>190</v>
      </c>
      <c r="E128" s="303" t="s">
        <v>191</v>
      </c>
      <c r="F128" s="305" t="s">
        <v>1007</v>
      </c>
    </row>
    <row r="129" spans="2:6" ht="15" customHeight="1">
      <c r="B129" s="429"/>
      <c r="C129" s="572"/>
      <c r="D129" s="113" t="s">
        <v>192</v>
      </c>
      <c r="E129" s="304" t="s">
        <v>2028</v>
      </c>
      <c r="F129" s="309" t="s">
        <v>193</v>
      </c>
    </row>
    <row r="130" spans="2:6" ht="15" customHeight="1">
      <c r="B130" s="36"/>
      <c r="C130" s="36"/>
      <c r="D130" s="36"/>
      <c r="E130" s="373"/>
      <c r="F130" s="374"/>
    </row>
    <row r="131" spans="5:6" ht="15" customHeight="1">
      <c r="E131" s="314"/>
      <c r="F131" s="314"/>
    </row>
    <row r="132" spans="2:6" ht="15" customHeight="1">
      <c r="B132" s="27" t="s">
        <v>621</v>
      </c>
      <c r="C132" s="27" t="s">
        <v>1781</v>
      </c>
      <c r="D132" s="26" t="s">
        <v>1299</v>
      </c>
      <c r="E132" s="399" t="s">
        <v>2466</v>
      </c>
      <c r="F132" s="401"/>
    </row>
    <row r="133" spans="2:6" ht="15" customHeight="1">
      <c r="B133" s="429" t="s">
        <v>1076</v>
      </c>
      <c r="C133" s="570">
        <v>8</v>
      </c>
      <c r="D133" s="111" t="s">
        <v>194</v>
      </c>
      <c r="E133" s="312" t="s">
        <v>1217</v>
      </c>
      <c r="F133" s="313" t="s">
        <v>1008</v>
      </c>
    </row>
    <row r="134" spans="2:6" ht="15" customHeight="1">
      <c r="B134" s="429"/>
      <c r="C134" s="571"/>
      <c r="D134" s="112" t="s">
        <v>1218</v>
      </c>
      <c r="E134" s="303" t="s">
        <v>2029</v>
      </c>
      <c r="F134" s="305" t="s">
        <v>1219</v>
      </c>
    </row>
    <row r="135" spans="2:6" ht="15" customHeight="1">
      <c r="B135" s="429"/>
      <c r="C135" s="571"/>
      <c r="D135" s="112" t="s">
        <v>1220</v>
      </c>
      <c r="E135" s="303" t="s">
        <v>2029</v>
      </c>
      <c r="F135" s="305" t="s">
        <v>1221</v>
      </c>
    </row>
    <row r="136" spans="2:6" ht="15" customHeight="1">
      <c r="B136" s="429"/>
      <c r="C136" s="571"/>
      <c r="D136" s="112" t="s">
        <v>1222</v>
      </c>
      <c r="E136" s="303" t="s">
        <v>1223</v>
      </c>
      <c r="F136" s="305" t="s">
        <v>1224</v>
      </c>
    </row>
    <row r="137" spans="2:6" ht="15" customHeight="1">
      <c r="B137" s="429"/>
      <c r="C137" s="571"/>
      <c r="D137" s="112" t="s">
        <v>1225</v>
      </c>
      <c r="E137" s="303" t="s">
        <v>2030</v>
      </c>
      <c r="F137" s="305" t="s">
        <v>1226</v>
      </c>
    </row>
    <row r="138" spans="2:6" ht="15" customHeight="1">
      <c r="B138" s="429"/>
      <c r="C138" s="571"/>
      <c r="D138" s="112" t="s">
        <v>1227</v>
      </c>
      <c r="E138" s="303" t="s">
        <v>2031</v>
      </c>
      <c r="F138" s="305" t="s">
        <v>1009</v>
      </c>
    </row>
    <row r="139" spans="2:6" ht="15" customHeight="1">
      <c r="B139" s="429"/>
      <c r="C139" s="571"/>
      <c r="D139" s="112" t="s">
        <v>1228</v>
      </c>
      <c r="E139" s="303" t="s">
        <v>1217</v>
      </c>
      <c r="F139" s="305" t="s">
        <v>1010</v>
      </c>
    </row>
    <row r="140" spans="2:6" ht="15" customHeight="1">
      <c r="B140" s="429"/>
      <c r="C140" s="572"/>
      <c r="D140" s="113" t="s">
        <v>1229</v>
      </c>
      <c r="E140" s="304" t="s">
        <v>2032</v>
      </c>
      <c r="F140" s="309" t="s">
        <v>2033</v>
      </c>
    </row>
    <row r="141" spans="2:6" ht="15" customHeight="1">
      <c r="B141" s="429" t="s">
        <v>801</v>
      </c>
      <c r="C141" s="570">
        <v>8</v>
      </c>
      <c r="D141" s="111" t="s">
        <v>258</v>
      </c>
      <c r="E141" s="312" t="s">
        <v>259</v>
      </c>
      <c r="F141" s="313" t="s">
        <v>260</v>
      </c>
    </row>
    <row r="142" spans="2:6" ht="15" customHeight="1">
      <c r="B142" s="429"/>
      <c r="C142" s="571"/>
      <c r="D142" s="112" t="s">
        <v>261</v>
      </c>
      <c r="E142" s="303" t="s">
        <v>2034</v>
      </c>
      <c r="F142" s="305" t="s">
        <v>2035</v>
      </c>
    </row>
    <row r="143" spans="2:6" ht="15" customHeight="1">
      <c r="B143" s="429"/>
      <c r="C143" s="571"/>
      <c r="D143" s="112" t="s">
        <v>262</v>
      </c>
      <c r="E143" s="303" t="s">
        <v>263</v>
      </c>
      <c r="F143" s="305" t="s">
        <v>2036</v>
      </c>
    </row>
    <row r="144" spans="2:6" ht="15" customHeight="1">
      <c r="B144" s="429"/>
      <c r="C144" s="571"/>
      <c r="D144" s="112" t="s">
        <v>264</v>
      </c>
      <c r="E144" s="303" t="s">
        <v>265</v>
      </c>
      <c r="F144" s="305" t="s">
        <v>266</v>
      </c>
    </row>
    <row r="145" spans="2:6" ht="15" customHeight="1">
      <c r="B145" s="429"/>
      <c r="C145" s="571"/>
      <c r="D145" s="112" t="s">
        <v>267</v>
      </c>
      <c r="E145" s="303" t="s">
        <v>268</v>
      </c>
      <c r="F145" s="305" t="s">
        <v>1011</v>
      </c>
    </row>
    <row r="146" spans="2:6" ht="15" customHeight="1">
      <c r="B146" s="429"/>
      <c r="C146" s="571"/>
      <c r="D146" s="112" t="s">
        <v>269</v>
      </c>
      <c r="E146" s="303" t="s">
        <v>268</v>
      </c>
      <c r="F146" s="305" t="s">
        <v>270</v>
      </c>
    </row>
    <row r="147" spans="2:6" ht="15" customHeight="1">
      <c r="B147" s="429"/>
      <c r="C147" s="571"/>
      <c r="D147" s="112" t="s">
        <v>200</v>
      </c>
      <c r="E147" s="303" t="s">
        <v>1097</v>
      </c>
      <c r="F147" s="305" t="s">
        <v>1012</v>
      </c>
    </row>
    <row r="148" spans="2:6" ht="15" customHeight="1">
      <c r="B148" s="429"/>
      <c r="C148" s="572"/>
      <c r="D148" s="113" t="s">
        <v>201</v>
      </c>
      <c r="E148" s="304" t="s">
        <v>202</v>
      </c>
      <c r="F148" s="309" t="s">
        <v>203</v>
      </c>
    </row>
    <row r="149" spans="2:6" ht="15" customHeight="1">
      <c r="B149" s="429" t="s">
        <v>802</v>
      </c>
      <c r="C149" s="570">
        <v>7</v>
      </c>
      <c r="D149" s="111" t="s">
        <v>204</v>
      </c>
      <c r="E149" s="312" t="s">
        <v>205</v>
      </c>
      <c r="F149" s="313" t="s">
        <v>206</v>
      </c>
    </row>
    <row r="150" spans="2:6" ht="15" customHeight="1">
      <c r="B150" s="429"/>
      <c r="C150" s="571"/>
      <c r="D150" s="112" t="s">
        <v>207</v>
      </c>
      <c r="E150" s="303" t="s">
        <v>208</v>
      </c>
      <c r="F150" s="305" t="s">
        <v>2037</v>
      </c>
    </row>
    <row r="151" spans="2:6" ht="15" customHeight="1">
      <c r="B151" s="429"/>
      <c r="C151" s="571"/>
      <c r="D151" s="112" t="s">
        <v>209</v>
      </c>
      <c r="E151" s="303" t="s">
        <v>210</v>
      </c>
      <c r="F151" s="305" t="s">
        <v>61</v>
      </c>
    </row>
    <row r="152" spans="2:6" ht="15" customHeight="1">
      <c r="B152" s="429"/>
      <c r="C152" s="571"/>
      <c r="D152" s="112" t="s">
        <v>211</v>
      </c>
      <c r="E152" s="303" t="s">
        <v>2038</v>
      </c>
      <c r="F152" s="305" t="s">
        <v>2039</v>
      </c>
    </row>
    <row r="153" spans="2:6" ht="15" customHeight="1">
      <c r="B153" s="429"/>
      <c r="C153" s="571"/>
      <c r="D153" s="112" t="s">
        <v>212</v>
      </c>
      <c r="E153" s="303" t="s">
        <v>2040</v>
      </c>
      <c r="F153" s="305" t="s">
        <v>2041</v>
      </c>
    </row>
    <row r="154" spans="2:6" ht="15" customHeight="1">
      <c r="B154" s="429"/>
      <c r="C154" s="571"/>
      <c r="D154" s="112" t="s">
        <v>213</v>
      </c>
      <c r="E154" s="303" t="s">
        <v>2042</v>
      </c>
      <c r="F154" s="305" t="s">
        <v>1013</v>
      </c>
    </row>
    <row r="155" spans="2:6" ht="15" customHeight="1">
      <c r="B155" s="429"/>
      <c r="C155" s="572"/>
      <c r="D155" s="113" t="s">
        <v>214</v>
      </c>
      <c r="E155" s="304" t="s">
        <v>215</v>
      </c>
      <c r="F155" s="309" t="s">
        <v>216</v>
      </c>
    </row>
    <row r="156" spans="2:6" ht="15" customHeight="1">
      <c r="B156" s="429" t="s">
        <v>803</v>
      </c>
      <c r="C156" s="570">
        <v>7</v>
      </c>
      <c r="D156" s="111" t="s">
        <v>217</v>
      </c>
      <c r="E156" s="312" t="s">
        <v>2043</v>
      </c>
      <c r="F156" s="313" t="s">
        <v>218</v>
      </c>
    </row>
    <row r="157" spans="2:6" ht="15" customHeight="1">
      <c r="B157" s="429"/>
      <c r="C157" s="571"/>
      <c r="D157" s="112" t="s">
        <v>880</v>
      </c>
      <c r="E157" s="303" t="s">
        <v>881</v>
      </c>
      <c r="F157" s="305" t="s">
        <v>882</v>
      </c>
    </row>
    <row r="158" spans="2:6" ht="15" customHeight="1">
      <c r="B158" s="429"/>
      <c r="C158" s="571"/>
      <c r="D158" s="112" t="s">
        <v>883</v>
      </c>
      <c r="E158" s="303" t="s">
        <v>884</v>
      </c>
      <c r="F158" s="305" t="s">
        <v>1014</v>
      </c>
    </row>
    <row r="159" spans="2:6" ht="15" customHeight="1">
      <c r="B159" s="429"/>
      <c r="C159" s="571"/>
      <c r="D159" s="112" t="s">
        <v>885</v>
      </c>
      <c r="E159" s="303" t="s">
        <v>886</v>
      </c>
      <c r="F159" s="305" t="s">
        <v>887</v>
      </c>
    </row>
    <row r="160" spans="2:6" ht="15" customHeight="1">
      <c r="B160" s="429"/>
      <c r="C160" s="571"/>
      <c r="D160" s="112" t="s">
        <v>888</v>
      </c>
      <c r="E160" s="303" t="s">
        <v>881</v>
      </c>
      <c r="F160" s="305" t="s">
        <v>1015</v>
      </c>
    </row>
    <row r="161" spans="2:6" ht="15" customHeight="1">
      <c r="B161" s="429"/>
      <c r="C161" s="571"/>
      <c r="D161" s="112" t="s">
        <v>504</v>
      </c>
      <c r="E161" s="303" t="s">
        <v>505</v>
      </c>
      <c r="F161" s="305" t="s">
        <v>506</v>
      </c>
    </row>
    <row r="162" spans="2:6" ht="15" customHeight="1">
      <c r="B162" s="429"/>
      <c r="C162" s="572"/>
      <c r="D162" s="113" t="s">
        <v>507</v>
      </c>
      <c r="E162" s="304" t="s">
        <v>508</v>
      </c>
      <c r="F162" s="309" t="s">
        <v>62</v>
      </c>
    </row>
    <row r="163" spans="2:6" ht="15" customHeight="1">
      <c r="B163" s="471" t="s">
        <v>804</v>
      </c>
      <c r="C163" s="471">
        <v>8</v>
      </c>
      <c r="D163" s="111" t="s">
        <v>509</v>
      </c>
      <c r="E163" s="312" t="s">
        <v>2044</v>
      </c>
      <c r="F163" s="313" t="s">
        <v>2045</v>
      </c>
    </row>
    <row r="164" spans="2:6" ht="15" customHeight="1">
      <c r="B164" s="472"/>
      <c r="C164" s="472"/>
      <c r="D164" s="112" t="s">
        <v>510</v>
      </c>
      <c r="E164" s="303" t="s">
        <v>2046</v>
      </c>
      <c r="F164" s="305" t="s">
        <v>2047</v>
      </c>
    </row>
    <row r="165" spans="2:6" ht="15" customHeight="1">
      <c r="B165" s="472"/>
      <c r="C165" s="472"/>
      <c r="D165" s="112" t="s">
        <v>511</v>
      </c>
      <c r="E165" s="303" t="s">
        <v>1543</v>
      </c>
      <c r="F165" s="305" t="s">
        <v>1016</v>
      </c>
    </row>
    <row r="166" spans="2:6" ht="15" customHeight="1">
      <c r="B166" s="472"/>
      <c r="C166" s="472"/>
      <c r="D166" s="112" t="s">
        <v>1544</v>
      </c>
      <c r="E166" s="303" t="s">
        <v>2048</v>
      </c>
      <c r="F166" s="305" t="s">
        <v>1017</v>
      </c>
    </row>
    <row r="167" spans="2:6" ht="15" customHeight="1">
      <c r="B167" s="472"/>
      <c r="C167" s="472"/>
      <c r="D167" s="112" t="s">
        <v>377</v>
      </c>
      <c r="E167" s="303" t="s">
        <v>378</v>
      </c>
      <c r="F167" s="305" t="s">
        <v>379</v>
      </c>
    </row>
    <row r="168" spans="2:6" ht="15" customHeight="1">
      <c r="B168" s="472"/>
      <c r="C168" s="472"/>
      <c r="D168" s="112" t="s">
        <v>380</v>
      </c>
      <c r="E168" s="303" t="s">
        <v>1543</v>
      </c>
      <c r="F168" s="305" t="s">
        <v>1018</v>
      </c>
    </row>
    <row r="169" spans="2:6" ht="15" customHeight="1">
      <c r="B169" s="472"/>
      <c r="C169" s="472"/>
      <c r="D169" s="160" t="s">
        <v>381</v>
      </c>
      <c r="E169" s="303" t="s">
        <v>2049</v>
      </c>
      <c r="F169" s="305" t="s">
        <v>1545</v>
      </c>
    </row>
    <row r="170" spans="2:6" ht="15" customHeight="1">
      <c r="B170" s="573"/>
      <c r="C170" s="573"/>
      <c r="D170" s="114" t="s">
        <v>2050</v>
      </c>
      <c r="E170" s="320" t="s">
        <v>2051</v>
      </c>
      <c r="F170" s="321" t="s">
        <v>1019</v>
      </c>
    </row>
    <row r="171" spans="2:6" ht="15" customHeight="1">
      <c r="B171" s="471" t="s">
        <v>805</v>
      </c>
      <c r="C171" s="471">
        <v>7</v>
      </c>
      <c r="D171" s="111" t="s">
        <v>1546</v>
      </c>
      <c r="E171" s="312" t="s">
        <v>1547</v>
      </c>
      <c r="F171" s="313" t="s">
        <v>1020</v>
      </c>
    </row>
    <row r="172" spans="2:6" ht="15" customHeight="1">
      <c r="B172" s="472"/>
      <c r="C172" s="574"/>
      <c r="D172" s="112" t="s">
        <v>1548</v>
      </c>
      <c r="E172" s="303" t="s">
        <v>1549</v>
      </c>
      <c r="F172" s="305" t="s">
        <v>2052</v>
      </c>
    </row>
    <row r="173" spans="2:6" ht="15" customHeight="1">
      <c r="B173" s="472"/>
      <c r="C173" s="574"/>
      <c r="D173" s="112" t="s">
        <v>1550</v>
      </c>
      <c r="E173" s="303" t="s">
        <v>1551</v>
      </c>
      <c r="F173" s="305" t="s">
        <v>1021</v>
      </c>
    </row>
    <row r="174" spans="2:6" ht="15" customHeight="1">
      <c r="B174" s="472"/>
      <c r="C174" s="574"/>
      <c r="D174" s="112" t="s">
        <v>1552</v>
      </c>
      <c r="E174" s="303" t="s">
        <v>1554</v>
      </c>
      <c r="F174" s="305" t="s">
        <v>1022</v>
      </c>
    </row>
    <row r="175" spans="2:6" ht="15" customHeight="1">
      <c r="B175" s="472"/>
      <c r="C175" s="574"/>
      <c r="D175" s="112" t="s">
        <v>1553</v>
      </c>
      <c r="E175" s="303" t="s">
        <v>1556</v>
      </c>
      <c r="F175" s="305" t="s">
        <v>1557</v>
      </c>
    </row>
    <row r="176" spans="2:6" ht="15" customHeight="1">
      <c r="B176" s="472"/>
      <c r="C176" s="574"/>
      <c r="D176" s="112" t="s">
        <v>1555</v>
      </c>
      <c r="E176" s="303" t="s">
        <v>1559</v>
      </c>
      <c r="F176" s="305" t="s">
        <v>1023</v>
      </c>
    </row>
    <row r="177" spans="2:6" ht="15" customHeight="1">
      <c r="B177" s="473"/>
      <c r="C177" s="573"/>
      <c r="D177" s="112" t="s">
        <v>1558</v>
      </c>
      <c r="E177" s="304" t="s">
        <v>2053</v>
      </c>
      <c r="F177" s="309" t="s">
        <v>16</v>
      </c>
    </row>
    <row r="178" spans="2:6" ht="15" customHeight="1">
      <c r="B178" s="471" t="s">
        <v>338</v>
      </c>
      <c r="C178" s="471">
        <v>5</v>
      </c>
      <c r="D178" s="111" t="s">
        <v>1560</v>
      </c>
      <c r="E178" s="312" t="s">
        <v>2054</v>
      </c>
      <c r="F178" s="313" t="s">
        <v>2055</v>
      </c>
    </row>
    <row r="179" spans="2:6" ht="15" customHeight="1">
      <c r="B179" s="574"/>
      <c r="C179" s="574"/>
      <c r="D179" s="112" t="s">
        <v>1561</v>
      </c>
      <c r="E179" s="303" t="s">
        <v>2056</v>
      </c>
      <c r="F179" s="305" t="s">
        <v>2525</v>
      </c>
    </row>
    <row r="180" spans="2:6" ht="15" customHeight="1">
      <c r="B180" s="574"/>
      <c r="C180" s="574"/>
      <c r="D180" s="112" t="s">
        <v>1562</v>
      </c>
      <c r="E180" s="303" t="s">
        <v>2057</v>
      </c>
      <c r="F180" s="305" t="s">
        <v>889</v>
      </c>
    </row>
    <row r="181" spans="2:6" ht="15" customHeight="1">
      <c r="B181" s="574"/>
      <c r="C181" s="574"/>
      <c r="D181" s="112" t="s">
        <v>890</v>
      </c>
      <c r="E181" s="303" t="s">
        <v>2058</v>
      </c>
      <c r="F181" s="305" t="s">
        <v>2059</v>
      </c>
    </row>
    <row r="182" spans="2:6" ht="15" customHeight="1">
      <c r="B182" s="573"/>
      <c r="C182" s="573"/>
      <c r="D182" s="113" t="s">
        <v>891</v>
      </c>
      <c r="E182" s="304" t="s">
        <v>892</v>
      </c>
      <c r="F182" s="309" t="s">
        <v>1024</v>
      </c>
    </row>
    <row r="183" spans="2:6" ht="15" customHeight="1">
      <c r="B183" s="375"/>
      <c r="C183" s="375"/>
      <c r="D183" s="36"/>
      <c r="E183" s="373"/>
      <c r="F183" s="374"/>
    </row>
    <row r="184" spans="2:6" ht="15" customHeight="1">
      <c r="B184" s="375"/>
      <c r="C184" s="375"/>
      <c r="D184" s="36"/>
      <c r="E184" s="373"/>
      <c r="F184" s="374"/>
    </row>
    <row r="185" spans="2:6" ht="15" customHeight="1">
      <c r="B185" s="27" t="s">
        <v>621</v>
      </c>
      <c r="C185" s="27" t="s">
        <v>1781</v>
      </c>
      <c r="D185" s="26" t="s">
        <v>1299</v>
      </c>
      <c r="E185" s="399" t="s">
        <v>2467</v>
      </c>
      <c r="F185" s="401"/>
    </row>
    <row r="186" spans="2:6" ht="15" customHeight="1">
      <c r="B186" s="471" t="s">
        <v>339</v>
      </c>
      <c r="C186" s="471">
        <v>7</v>
      </c>
      <c r="D186" s="111" t="s">
        <v>893</v>
      </c>
      <c r="E186" s="312" t="s">
        <v>2060</v>
      </c>
      <c r="F186" s="313" t="s">
        <v>894</v>
      </c>
    </row>
    <row r="187" spans="2:6" ht="15" customHeight="1">
      <c r="B187" s="472"/>
      <c r="C187" s="574"/>
      <c r="D187" s="112" t="s">
        <v>895</v>
      </c>
      <c r="E187" s="315" t="s">
        <v>765</v>
      </c>
      <c r="F187" s="305" t="s">
        <v>1025</v>
      </c>
    </row>
    <row r="188" spans="2:6" ht="15" customHeight="1">
      <c r="B188" s="472"/>
      <c r="C188" s="574"/>
      <c r="D188" s="112" t="s">
        <v>1683</v>
      </c>
      <c r="E188" s="303" t="s">
        <v>2061</v>
      </c>
      <c r="F188" s="305" t="s">
        <v>1684</v>
      </c>
    </row>
    <row r="189" spans="2:6" ht="15" customHeight="1">
      <c r="B189" s="472"/>
      <c r="C189" s="574"/>
      <c r="D189" s="112" t="s">
        <v>1685</v>
      </c>
      <c r="E189" s="303" t="s">
        <v>2062</v>
      </c>
      <c r="F189" s="305" t="s">
        <v>1026</v>
      </c>
    </row>
    <row r="190" spans="2:6" ht="15" customHeight="1">
      <c r="B190" s="472"/>
      <c r="C190" s="574"/>
      <c r="D190" s="112" t="s">
        <v>1686</v>
      </c>
      <c r="E190" s="303" t="s">
        <v>2063</v>
      </c>
      <c r="F190" s="305" t="s">
        <v>1027</v>
      </c>
    </row>
    <row r="191" spans="2:6" ht="15" customHeight="1">
      <c r="B191" s="472"/>
      <c r="C191" s="574"/>
      <c r="D191" s="112" t="s">
        <v>1687</v>
      </c>
      <c r="E191" s="303" t="s">
        <v>2064</v>
      </c>
      <c r="F191" s="305" t="s">
        <v>1028</v>
      </c>
    </row>
    <row r="192" spans="2:6" ht="15" customHeight="1">
      <c r="B192" s="473"/>
      <c r="C192" s="573"/>
      <c r="D192" s="113" t="s">
        <v>1688</v>
      </c>
      <c r="E192" s="304" t="s">
        <v>1689</v>
      </c>
      <c r="F192" s="309" t="s">
        <v>1690</v>
      </c>
    </row>
    <row r="193" spans="2:6" ht="15" customHeight="1">
      <c r="B193" s="429" t="s">
        <v>340</v>
      </c>
      <c r="C193" s="570">
        <v>7</v>
      </c>
      <c r="D193" s="111" t="s">
        <v>1691</v>
      </c>
      <c r="E193" s="312" t="s">
        <v>1692</v>
      </c>
      <c r="F193" s="313" t="s">
        <v>1029</v>
      </c>
    </row>
    <row r="194" spans="2:6" ht="15" customHeight="1">
      <c r="B194" s="429"/>
      <c r="C194" s="571"/>
      <c r="D194" s="112" t="s">
        <v>1693</v>
      </c>
      <c r="E194" s="303" t="s">
        <v>1694</v>
      </c>
      <c r="F194" s="305" t="s">
        <v>1695</v>
      </c>
    </row>
    <row r="195" spans="2:6" ht="15" customHeight="1">
      <c r="B195" s="429"/>
      <c r="C195" s="571"/>
      <c r="D195" s="112" t="s">
        <v>1696</v>
      </c>
      <c r="E195" s="303" t="s">
        <v>1697</v>
      </c>
      <c r="F195" s="305" t="s">
        <v>2065</v>
      </c>
    </row>
    <row r="196" spans="2:6" ht="15" customHeight="1">
      <c r="B196" s="429"/>
      <c r="C196" s="571"/>
      <c r="D196" s="112" t="s">
        <v>1698</v>
      </c>
      <c r="E196" s="303" t="s">
        <v>1699</v>
      </c>
      <c r="F196" s="305" t="s">
        <v>2066</v>
      </c>
    </row>
    <row r="197" spans="2:6" ht="15" customHeight="1">
      <c r="B197" s="429"/>
      <c r="C197" s="571"/>
      <c r="D197" s="112" t="s">
        <v>1700</v>
      </c>
      <c r="E197" s="303" t="s">
        <v>1699</v>
      </c>
      <c r="F197" s="305" t="s">
        <v>2067</v>
      </c>
    </row>
    <row r="198" spans="2:6" ht="15" customHeight="1">
      <c r="B198" s="429"/>
      <c r="C198" s="571"/>
      <c r="D198" s="112" t="s">
        <v>1701</v>
      </c>
      <c r="E198" s="303" t="s">
        <v>1692</v>
      </c>
      <c r="F198" s="305" t="s">
        <v>1030</v>
      </c>
    </row>
    <row r="199" spans="2:6" ht="15" customHeight="1">
      <c r="B199" s="429"/>
      <c r="C199" s="572"/>
      <c r="D199" s="113" t="s">
        <v>1702</v>
      </c>
      <c r="E199" s="304" t="s">
        <v>2068</v>
      </c>
      <c r="F199" s="309" t="s">
        <v>1031</v>
      </c>
    </row>
    <row r="200" spans="2:6" ht="15" customHeight="1">
      <c r="B200" s="429" t="s">
        <v>341</v>
      </c>
      <c r="C200" s="570">
        <v>9</v>
      </c>
      <c r="D200" s="111" t="s">
        <v>1703</v>
      </c>
      <c r="E200" s="312" t="s">
        <v>1704</v>
      </c>
      <c r="F200" s="313" t="s">
        <v>1705</v>
      </c>
    </row>
    <row r="201" spans="2:6" ht="15" customHeight="1">
      <c r="B201" s="429"/>
      <c r="C201" s="571"/>
      <c r="D201" s="112" t="s">
        <v>1706</v>
      </c>
      <c r="E201" s="303" t="s">
        <v>1704</v>
      </c>
      <c r="F201" s="305" t="s">
        <v>1707</v>
      </c>
    </row>
    <row r="202" spans="2:6" ht="15" customHeight="1">
      <c r="B202" s="429"/>
      <c r="C202" s="571"/>
      <c r="D202" s="112" t="s">
        <v>1708</v>
      </c>
      <c r="E202" s="303" t="s">
        <v>1709</v>
      </c>
      <c r="F202" s="305" t="s">
        <v>1488</v>
      </c>
    </row>
    <row r="203" spans="2:6" ht="15" customHeight="1">
      <c r="B203" s="429"/>
      <c r="C203" s="571"/>
      <c r="D203" s="112" t="s">
        <v>1710</v>
      </c>
      <c r="E203" s="303" t="s">
        <v>1711</v>
      </c>
      <c r="F203" s="305" t="s">
        <v>1032</v>
      </c>
    </row>
    <row r="204" spans="2:6" ht="15" customHeight="1">
      <c r="B204" s="429"/>
      <c r="C204" s="571"/>
      <c r="D204" s="112" t="s">
        <v>1712</v>
      </c>
      <c r="E204" s="303" t="s">
        <v>1713</v>
      </c>
      <c r="F204" s="305" t="s">
        <v>1489</v>
      </c>
    </row>
    <row r="205" spans="2:6" ht="15" customHeight="1">
      <c r="B205" s="429"/>
      <c r="C205" s="571"/>
      <c r="D205" s="112" t="s">
        <v>1714</v>
      </c>
      <c r="E205" s="303" t="s">
        <v>1715</v>
      </c>
      <c r="F205" s="305" t="s">
        <v>1716</v>
      </c>
    </row>
    <row r="206" spans="2:6" ht="15" customHeight="1">
      <c r="B206" s="429"/>
      <c r="C206" s="571"/>
      <c r="D206" s="112" t="s">
        <v>1717</v>
      </c>
      <c r="E206" s="303" t="s">
        <v>1718</v>
      </c>
      <c r="F206" s="305" t="s">
        <v>1719</v>
      </c>
    </row>
    <row r="207" spans="2:6" ht="15" customHeight="1">
      <c r="B207" s="429"/>
      <c r="C207" s="571"/>
      <c r="D207" s="112" t="s">
        <v>1720</v>
      </c>
      <c r="E207" s="303" t="s">
        <v>1718</v>
      </c>
      <c r="F207" s="305" t="s">
        <v>1033</v>
      </c>
    </row>
    <row r="208" spans="2:6" ht="15" customHeight="1">
      <c r="B208" s="429"/>
      <c r="C208" s="572"/>
      <c r="D208" s="113" t="s">
        <v>1721</v>
      </c>
      <c r="E208" s="304" t="s">
        <v>1711</v>
      </c>
      <c r="F208" s="309" t="s">
        <v>1034</v>
      </c>
    </row>
    <row r="209" spans="2:6" ht="15" customHeight="1">
      <c r="B209" s="429" t="s">
        <v>342</v>
      </c>
      <c r="C209" s="570">
        <v>5</v>
      </c>
      <c r="D209" s="111" t="s">
        <v>156</v>
      </c>
      <c r="E209" s="312" t="s">
        <v>2069</v>
      </c>
      <c r="F209" s="313" t="s">
        <v>157</v>
      </c>
    </row>
    <row r="210" spans="2:6" ht="15" customHeight="1">
      <c r="B210" s="429"/>
      <c r="C210" s="571"/>
      <c r="D210" s="112" t="s">
        <v>158</v>
      </c>
      <c r="E210" s="303" t="s">
        <v>2069</v>
      </c>
      <c r="F210" s="305" t="s">
        <v>2070</v>
      </c>
    </row>
    <row r="211" spans="2:6" ht="15" customHeight="1">
      <c r="B211" s="429"/>
      <c r="C211" s="571"/>
      <c r="D211" s="112" t="s">
        <v>159</v>
      </c>
      <c r="E211" s="303" t="s">
        <v>2071</v>
      </c>
      <c r="F211" s="305" t="s">
        <v>2072</v>
      </c>
    </row>
    <row r="212" spans="2:6" ht="15" customHeight="1">
      <c r="B212" s="429"/>
      <c r="C212" s="571"/>
      <c r="D212" s="112" t="s">
        <v>160</v>
      </c>
      <c r="E212" s="303" t="s">
        <v>2073</v>
      </c>
      <c r="F212" s="305" t="s">
        <v>2074</v>
      </c>
    </row>
    <row r="213" spans="2:6" ht="15" customHeight="1">
      <c r="B213" s="429"/>
      <c r="C213" s="572"/>
      <c r="D213" s="113" t="s">
        <v>161</v>
      </c>
      <c r="E213" s="304" t="s">
        <v>2075</v>
      </c>
      <c r="F213" s="309" t="s">
        <v>1035</v>
      </c>
    </row>
    <row r="214" spans="2:6" ht="15" customHeight="1">
      <c r="B214" s="429" t="s">
        <v>343</v>
      </c>
      <c r="C214" s="570">
        <v>8</v>
      </c>
      <c r="D214" s="111" t="s">
        <v>162</v>
      </c>
      <c r="E214" s="312" t="s">
        <v>2076</v>
      </c>
      <c r="F214" s="313" t="s">
        <v>2077</v>
      </c>
    </row>
    <row r="215" spans="2:6" ht="15" customHeight="1">
      <c r="B215" s="429"/>
      <c r="C215" s="571"/>
      <c r="D215" s="112" t="s">
        <v>163</v>
      </c>
      <c r="E215" s="303" t="s">
        <v>2078</v>
      </c>
      <c r="F215" s="305" t="s">
        <v>1036</v>
      </c>
    </row>
    <row r="216" spans="2:6" ht="15" customHeight="1">
      <c r="B216" s="429"/>
      <c r="C216" s="571"/>
      <c r="D216" s="112" t="s">
        <v>164</v>
      </c>
      <c r="E216" s="303" t="s">
        <v>2079</v>
      </c>
      <c r="F216" s="305" t="s">
        <v>1037</v>
      </c>
    </row>
    <row r="217" spans="2:6" ht="15" customHeight="1">
      <c r="B217" s="429"/>
      <c r="C217" s="571"/>
      <c r="D217" s="112" t="s">
        <v>165</v>
      </c>
      <c r="E217" s="303" t="s">
        <v>2080</v>
      </c>
      <c r="F217" s="305" t="s">
        <v>166</v>
      </c>
    </row>
    <row r="218" spans="2:6" ht="15" customHeight="1">
      <c r="B218" s="429"/>
      <c r="C218" s="571"/>
      <c r="D218" s="112" t="s">
        <v>167</v>
      </c>
      <c r="E218" s="303" t="s">
        <v>2081</v>
      </c>
      <c r="F218" s="305" t="s">
        <v>1038</v>
      </c>
    </row>
    <row r="219" spans="2:6" ht="15" customHeight="1">
      <c r="B219" s="429"/>
      <c r="C219" s="571"/>
      <c r="D219" s="112" t="s">
        <v>168</v>
      </c>
      <c r="E219" s="303" t="s">
        <v>2082</v>
      </c>
      <c r="F219" s="305" t="s">
        <v>1039</v>
      </c>
    </row>
    <row r="220" spans="2:6" ht="15" customHeight="1">
      <c r="B220" s="429"/>
      <c r="C220" s="571"/>
      <c r="D220" s="112" t="s">
        <v>169</v>
      </c>
      <c r="E220" s="315" t="s">
        <v>2083</v>
      </c>
      <c r="F220" s="305" t="s">
        <v>1040</v>
      </c>
    </row>
    <row r="221" spans="2:6" ht="15" customHeight="1">
      <c r="B221" s="429"/>
      <c r="C221" s="572"/>
      <c r="D221" s="114" t="s">
        <v>170</v>
      </c>
      <c r="E221" s="304" t="s">
        <v>2084</v>
      </c>
      <c r="F221" s="309" t="s">
        <v>1041</v>
      </c>
    </row>
    <row r="222" spans="2:6" ht="15" customHeight="1">
      <c r="B222" s="429" t="s">
        <v>344</v>
      </c>
      <c r="C222" s="570">
        <v>6</v>
      </c>
      <c r="D222" s="111" t="s">
        <v>171</v>
      </c>
      <c r="E222" s="312" t="s">
        <v>172</v>
      </c>
      <c r="F222" s="313" t="s">
        <v>173</v>
      </c>
    </row>
    <row r="223" spans="2:6" ht="15" customHeight="1">
      <c r="B223" s="429"/>
      <c r="C223" s="571"/>
      <c r="D223" s="112" t="s">
        <v>174</v>
      </c>
      <c r="E223" s="303" t="s">
        <v>172</v>
      </c>
      <c r="F223" s="305" t="s">
        <v>2085</v>
      </c>
    </row>
    <row r="224" spans="2:6" ht="15" customHeight="1">
      <c r="B224" s="429"/>
      <c r="C224" s="571"/>
      <c r="D224" s="112" t="s">
        <v>175</v>
      </c>
      <c r="E224" s="303" t="s">
        <v>176</v>
      </c>
      <c r="F224" s="305" t="s">
        <v>1042</v>
      </c>
    </row>
    <row r="225" spans="2:6" ht="15" customHeight="1">
      <c r="B225" s="429"/>
      <c r="C225" s="571"/>
      <c r="D225" s="112" t="s">
        <v>177</v>
      </c>
      <c r="E225" s="303" t="s">
        <v>178</v>
      </c>
      <c r="F225" s="305" t="s">
        <v>1043</v>
      </c>
    </row>
    <row r="226" spans="2:6" ht="15" customHeight="1">
      <c r="B226" s="429"/>
      <c r="C226" s="571"/>
      <c r="D226" s="112" t="s">
        <v>179</v>
      </c>
      <c r="E226" s="303" t="s">
        <v>180</v>
      </c>
      <c r="F226" s="305" t="s">
        <v>1044</v>
      </c>
    </row>
    <row r="227" spans="2:6" ht="15" customHeight="1">
      <c r="B227" s="429"/>
      <c r="C227" s="572"/>
      <c r="D227" s="113" t="s">
        <v>181</v>
      </c>
      <c r="E227" s="304" t="s">
        <v>180</v>
      </c>
      <c r="F227" s="309" t="s">
        <v>1045</v>
      </c>
    </row>
    <row r="228" spans="2:6" ht="15" customHeight="1">
      <c r="B228" s="429" t="s">
        <v>345</v>
      </c>
      <c r="C228" s="570">
        <v>8</v>
      </c>
      <c r="D228" s="111" t="s">
        <v>279</v>
      </c>
      <c r="E228" s="312" t="s">
        <v>2086</v>
      </c>
      <c r="F228" s="313" t="s">
        <v>2087</v>
      </c>
    </row>
    <row r="229" spans="2:6" ht="15" customHeight="1">
      <c r="B229" s="429"/>
      <c r="C229" s="571"/>
      <c r="D229" s="112" t="s">
        <v>280</v>
      </c>
      <c r="E229" s="303" t="s">
        <v>2086</v>
      </c>
      <c r="F229" s="305" t="s">
        <v>2088</v>
      </c>
    </row>
    <row r="230" spans="2:6" ht="15" customHeight="1">
      <c r="B230" s="429"/>
      <c r="C230" s="571"/>
      <c r="D230" s="112" t="s">
        <v>281</v>
      </c>
      <c r="E230" s="303" t="s">
        <v>2089</v>
      </c>
      <c r="F230" s="305" t="s">
        <v>2090</v>
      </c>
    </row>
    <row r="231" spans="2:6" ht="15" customHeight="1">
      <c r="B231" s="429"/>
      <c r="C231" s="571"/>
      <c r="D231" s="112" t="s">
        <v>282</v>
      </c>
      <c r="E231" s="303" t="s">
        <v>283</v>
      </c>
      <c r="F231" s="305" t="s">
        <v>284</v>
      </c>
    </row>
    <row r="232" spans="2:6" ht="15" customHeight="1">
      <c r="B232" s="429"/>
      <c r="C232" s="571"/>
      <c r="D232" s="112" t="s">
        <v>285</v>
      </c>
      <c r="E232" s="322" t="s">
        <v>2091</v>
      </c>
      <c r="F232" s="305" t="s">
        <v>1046</v>
      </c>
    </row>
    <row r="233" spans="2:6" ht="15" customHeight="1">
      <c r="B233" s="429"/>
      <c r="C233" s="571"/>
      <c r="D233" s="112" t="s">
        <v>286</v>
      </c>
      <c r="E233" s="303" t="s">
        <v>287</v>
      </c>
      <c r="F233" s="305" t="s">
        <v>1047</v>
      </c>
    </row>
    <row r="234" spans="2:6" ht="15" customHeight="1">
      <c r="B234" s="429"/>
      <c r="C234" s="571"/>
      <c r="D234" s="112" t="s">
        <v>288</v>
      </c>
      <c r="E234" s="303" t="s">
        <v>289</v>
      </c>
      <c r="F234" s="305" t="s">
        <v>2092</v>
      </c>
    </row>
    <row r="235" spans="2:6" ht="15" customHeight="1">
      <c r="B235" s="429"/>
      <c r="C235" s="572"/>
      <c r="D235" s="113" t="s">
        <v>290</v>
      </c>
      <c r="E235" s="304" t="s">
        <v>287</v>
      </c>
      <c r="F235" s="309" t="s">
        <v>1048</v>
      </c>
    </row>
    <row r="236" spans="2:6" ht="15" customHeight="1">
      <c r="B236" s="36"/>
      <c r="C236" s="36"/>
      <c r="D236" s="36"/>
      <c r="E236" s="373"/>
      <c r="F236" s="374"/>
    </row>
    <row r="237" spans="5:6" ht="15" customHeight="1">
      <c r="E237" s="314"/>
      <c r="F237" s="314"/>
    </row>
    <row r="238" spans="2:6" ht="15" customHeight="1">
      <c r="B238" s="27" t="s">
        <v>621</v>
      </c>
      <c r="C238" s="27" t="s">
        <v>1781</v>
      </c>
      <c r="D238" s="26" t="s">
        <v>1299</v>
      </c>
      <c r="E238" s="399" t="s">
        <v>2467</v>
      </c>
      <c r="F238" s="401"/>
    </row>
    <row r="239" spans="2:6" ht="15" customHeight="1">
      <c r="B239" s="429" t="s">
        <v>346</v>
      </c>
      <c r="C239" s="570">
        <v>8</v>
      </c>
      <c r="D239" s="111" t="s">
        <v>291</v>
      </c>
      <c r="E239" s="312" t="s">
        <v>292</v>
      </c>
      <c r="F239" s="313" t="s">
        <v>1049</v>
      </c>
    </row>
    <row r="240" spans="2:6" ht="15" customHeight="1">
      <c r="B240" s="429"/>
      <c r="C240" s="571"/>
      <c r="D240" s="112" t="s">
        <v>293</v>
      </c>
      <c r="E240" s="303" t="s">
        <v>294</v>
      </c>
      <c r="F240" s="305" t="s">
        <v>1050</v>
      </c>
    </row>
    <row r="241" spans="2:6" ht="15" customHeight="1">
      <c r="B241" s="429"/>
      <c r="C241" s="571"/>
      <c r="D241" s="112" t="s">
        <v>295</v>
      </c>
      <c r="E241" s="303" t="s">
        <v>296</v>
      </c>
      <c r="F241" s="305" t="s">
        <v>297</v>
      </c>
    </row>
    <row r="242" spans="2:6" ht="15" customHeight="1">
      <c r="B242" s="429"/>
      <c r="C242" s="571"/>
      <c r="D242" s="112" t="s">
        <v>298</v>
      </c>
      <c r="E242" s="303" t="s">
        <v>299</v>
      </c>
      <c r="F242" s="305" t="s">
        <v>1051</v>
      </c>
    </row>
    <row r="243" spans="2:6" ht="15" customHeight="1">
      <c r="B243" s="429"/>
      <c r="C243" s="571"/>
      <c r="D243" s="112" t="s">
        <v>300</v>
      </c>
      <c r="E243" s="303" t="s">
        <v>296</v>
      </c>
      <c r="F243" s="305" t="s">
        <v>1052</v>
      </c>
    </row>
    <row r="244" spans="2:6" ht="15" customHeight="1">
      <c r="B244" s="429"/>
      <c r="C244" s="571"/>
      <c r="D244" s="112" t="s">
        <v>301</v>
      </c>
      <c r="E244" s="303" t="s">
        <v>2093</v>
      </c>
      <c r="F244" s="305" t="s">
        <v>2094</v>
      </c>
    </row>
    <row r="245" spans="2:6" ht="15" customHeight="1">
      <c r="B245" s="429"/>
      <c r="C245" s="571"/>
      <c r="D245" s="112" t="s">
        <v>302</v>
      </c>
      <c r="E245" s="303" t="s">
        <v>2095</v>
      </c>
      <c r="F245" s="305" t="s">
        <v>1053</v>
      </c>
    </row>
    <row r="246" spans="2:6" ht="15" customHeight="1">
      <c r="B246" s="429"/>
      <c r="C246" s="572"/>
      <c r="D246" s="113" t="s">
        <v>303</v>
      </c>
      <c r="E246" s="304" t="s">
        <v>2096</v>
      </c>
      <c r="F246" s="309" t="s">
        <v>1054</v>
      </c>
    </row>
    <row r="247" spans="2:6" ht="15" customHeight="1">
      <c r="B247" s="429" t="s">
        <v>358</v>
      </c>
      <c r="C247" s="570">
        <v>7</v>
      </c>
      <c r="D247" s="111" t="s">
        <v>304</v>
      </c>
      <c r="E247" s="312" t="s">
        <v>2097</v>
      </c>
      <c r="F247" s="313" t="s">
        <v>2098</v>
      </c>
    </row>
    <row r="248" spans="2:6" ht="15" customHeight="1">
      <c r="B248" s="429"/>
      <c r="C248" s="571"/>
      <c r="D248" s="112" t="s">
        <v>305</v>
      </c>
      <c r="E248" s="303" t="s">
        <v>2099</v>
      </c>
      <c r="F248" s="305" t="s">
        <v>306</v>
      </c>
    </row>
    <row r="249" spans="2:6" ht="15" customHeight="1">
      <c r="B249" s="429"/>
      <c r="C249" s="571"/>
      <c r="D249" s="112" t="s">
        <v>307</v>
      </c>
      <c r="E249" s="303" t="s">
        <v>1411</v>
      </c>
      <c r="F249" s="305" t="s">
        <v>1055</v>
      </c>
    </row>
    <row r="250" spans="2:6" ht="15" customHeight="1">
      <c r="B250" s="429"/>
      <c r="C250" s="571"/>
      <c r="D250" s="112" t="s">
        <v>308</v>
      </c>
      <c r="E250" s="303" t="s">
        <v>309</v>
      </c>
      <c r="F250" s="305" t="s">
        <v>1056</v>
      </c>
    </row>
    <row r="251" spans="2:6" ht="15" customHeight="1">
      <c r="B251" s="429"/>
      <c r="C251" s="571"/>
      <c r="D251" s="112" t="s">
        <v>310</v>
      </c>
      <c r="E251" s="303" t="s">
        <v>2100</v>
      </c>
      <c r="F251" s="305" t="s">
        <v>1057</v>
      </c>
    </row>
    <row r="252" spans="2:6" ht="15" customHeight="1">
      <c r="B252" s="429"/>
      <c r="C252" s="571"/>
      <c r="D252" s="112" t="s">
        <v>311</v>
      </c>
      <c r="E252" s="303" t="s">
        <v>2097</v>
      </c>
      <c r="F252" s="305" t="s">
        <v>2101</v>
      </c>
    </row>
    <row r="253" spans="2:6" ht="15" customHeight="1">
      <c r="B253" s="429"/>
      <c r="C253" s="572"/>
      <c r="D253" s="113" t="s">
        <v>312</v>
      </c>
      <c r="E253" s="304" t="s">
        <v>2102</v>
      </c>
      <c r="F253" s="309" t="s">
        <v>2103</v>
      </c>
    </row>
    <row r="254" spans="2:6" ht="15" customHeight="1">
      <c r="B254" s="429" t="s">
        <v>359</v>
      </c>
      <c r="C254" s="570">
        <v>7</v>
      </c>
      <c r="D254" s="111" t="s">
        <v>313</v>
      </c>
      <c r="E254" s="312" t="s">
        <v>2104</v>
      </c>
      <c r="F254" s="313" t="s">
        <v>1058</v>
      </c>
    </row>
    <row r="255" spans="2:6" ht="15" customHeight="1">
      <c r="B255" s="429"/>
      <c r="C255" s="571"/>
      <c r="D255" s="112" t="s">
        <v>314</v>
      </c>
      <c r="E255" s="303" t="s">
        <v>315</v>
      </c>
      <c r="F255" s="305" t="s">
        <v>1059</v>
      </c>
    </row>
    <row r="256" spans="2:6" ht="15" customHeight="1">
      <c r="B256" s="429"/>
      <c r="C256" s="571"/>
      <c r="D256" s="112" t="s">
        <v>316</v>
      </c>
      <c r="E256" s="303" t="s">
        <v>2105</v>
      </c>
      <c r="F256" s="305" t="s">
        <v>1490</v>
      </c>
    </row>
    <row r="257" spans="2:6" ht="15" customHeight="1">
      <c r="B257" s="429"/>
      <c r="C257" s="571"/>
      <c r="D257" s="112" t="s">
        <v>318</v>
      </c>
      <c r="E257" s="303" t="s">
        <v>319</v>
      </c>
      <c r="F257" s="305" t="s">
        <v>2106</v>
      </c>
    </row>
    <row r="258" spans="2:6" ht="15" customHeight="1">
      <c r="B258" s="429"/>
      <c r="C258" s="571"/>
      <c r="D258" s="112" t="s">
        <v>320</v>
      </c>
      <c r="E258" s="303" t="s">
        <v>315</v>
      </c>
      <c r="F258" s="305" t="s">
        <v>2107</v>
      </c>
    </row>
    <row r="259" spans="2:6" ht="15" customHeight="1">
      <c r="B259" s="429"/>
      <c r="C259" s="571"/>
      <c r="D259" s="112" t="s">
        <v>321</v>
      </c>
      <c r="E259" s="303" t="s">
        <v>317</v>
      </c>
      <c r="F259" s="305" t="s">
        <v>1060</v>
      </c>
    </row>
    <row r="260" spans="2:6" ht="15" customHeight="1">
      <c r="B260" s="429"/>
      <c r="C260" s="572"/>
      <c r="D260" s="113" t="s">
        <v>322</v>
      </c>
      <c r="E260" s="304" t="s">
        <v>319</v>
      </c>
      <c r="F260" s="309" t="s">
        <v>1061</v>
      </c>
    </row>
    <row r="261" spans="2:6" ht="15" customHeight="1">
      <c r="B261" s="429" t="s">
        <v>360</v>
      </c>
      <c r="C261" s="570">
        <v>7</v>
      </c>
      <c r="D261" s="111" t="s">
        <v>323</v>
      </c>
      <c r="E261" s="312" t="s">
        <v>2108</v>
      </c>
      <c r="F261" s="313" t="s">
        <v>2109</v>
      </c>
    </row>
    <row r="262" spans="2:6" ht="15" customHeight="1">
      <c r="B262" s="429"/>
      <c r="C262" s="571"/>
      <c r="D262" s="112" t="s">
        <v>412</v>
      </c>
      <c r="E262" s="303" t="s">
        <v>2110</v>
      </c>
      <c r="F262" s="305" t="s">
        <v>1491</v>
      </c>
    </row>
    <row r="263" spans="2:6" ht="15" customHeight="1">
      <c r="B263" s="429"/>
      <c r="C263" s="571"/>
      <c r="D263" s="112" t="s">
        <v>413</v>
      </c>
      <c r="E263" s="303" t="s">
        <v>2111</v>
      </c>
      <c r="F263" s="305" t="s">
        <v>1062</v>
      </c>
    </row>
    <row r="264" spans="2:6" ht="15" customHeight="1">
      <c r="B264" s="429"/>
      <c r="C264" s="571"/>
      <c r="D264" s="112" t="s">
        <v>414</v>
      </c>
      <c r="E264" s="303" t="s">
        <v>415</v>
      </c>
      <c r="F264" s="305" t="s">
        <v>1063</v>
      </c>
    </row>
    <row r="265" spans="2:6" ht="15" customHeight="1">
      <c r="B265" s="429"/>
      <c r="C265" s="571"/>
      <c r="D265" s="112" t="s">
        <v>416</v>
      </c>
      <c r="E265" s="303" t="s">
        <v>2110</v>
      </c>
      <c r="F265" s="305" t="s">
        <v>1064</v>
      </c>
    </row>
    <row r="266" spans="2:6" ht="15" customHeight="1">
      <c r="B266" s="429"/>
      <c r="C266" s="571"/>
      <c r="D266" s="112" t="s">
        <v>417</v>
      </c>
      <c r="E266" s="303" t="s">
        <v>418</v>
      </c>
      <c r="F266" s="305" t="s">
        <v>1065</v>
      </c>
    </row>
    <row r="267" spans="2:6" ht="15" customHeight="1">
      <c r="B267" s="429"/>
      <c r="C267" s="572"/>
      <c r="D267" s="113" t="s">
        <v>419</v>
      </c>
      <c r="E267" s="304" t="s">
        <v>2112</v>
      </c>
      <c r="F267" s="309" t="s">
        <v>2113</v>
      </c>
    </row>
    <row r="268" spans="2:6" ht="15" customHeight="1">
      <c r="B268" s="429" t="s">
        <v>361</v>
      </c>
      <c r="C268" s="570">
        <v>8</v>
      </c>
      <c r="D268" s="111" t="s">
        <v>420</v>
      </c>
      <c r="E268" s="312" t="s">
        <v>421</v>
      </c>
      <c r="F268" s="313" t="s">
        <v>1066</v>
      </c>
    </row>
    <row r="269" spans="2:6" ht="15" customHeight="1">
      <c r="B269" s="429"/>
      <c r="C269" s="571"/>
      <c r="D269" s="112" t="s">
        <v>1841</v>
      </c>
      <c r="E269" s="303" t="s">
        <v>1842</v>
      </c>
      <c r="F269" s="305" t="s">
        <v>1067</v>
      </c>
    </row>
    <row r="270" spans="2:6" ht="15" customHeight="1">
      <c r="B270" s="429"/>
      <c r="C270" s="571"/>
      <c r="D270" s="112" t="s">
        <v>1843</v>
      </c>
      <c r="E270" s="303" t="s">
        <v>2114</v>
      </c>
      <c r="F270" s="305" t="s">
        <v>1068</v>
      </c>
    </row>
    <row r="271" spans="2:6" ht="15" customHeight="1">
      <c r="B271" s="429"/>
      <c r="C271" s="571"/>
      <c r="D271" s="112" t="s">
        <v>1844</v>
      </c>
      <c r="E271" s="303" t="s">
        <v>1845</v>
      </c>
      <c r="F271" s="305" t="s">
        <v>1069</v>
      </c>
    </row>
    <row r="272" spans="2:6" ht="15" customHeight="1">
      <c r="B272" s="429"/>
      <c r="C272" s="571"/>
      <c r="D272" s="112" t="s">
        <v>1832</v>
      </c>
      <c r="E272" s="303" t="s">
        <v>421</v>
      </c>
      <c r="F272" s="305" t="s">
        <v>1070</v>
      </c>
    </row>
    <row r="273" spans="2:6" ht="15" customHeight="1">
      <c r="B273" s="429"/>
      <c r="C273" s="571"/>
      <c r="D273" s="112" t="s">
        <v>1833</v>
      </c>
      <c r="E273" s="303" t="s">
        <v>1834</v>
      </c>
      <c r="F273" s="305" t="s">
        <v>1071</v>
      </c>
    </row>
    <row r="274" spans="2:6" ht="15" customHeight="1">
      <c r="B274" s="429"/>
      <c r="C274" s="571"/>
      <c r="D274" s="112" t="s">
        <v>1835</v>
      </c>
      <c r="E274" s="303" t="s">
        <v>1836</v>
      </c>
      <c r="F274" s="305" t="s">
        <v>1407</v>
      </c>
    </row>
    <row r="275" spans="2:6" ht="15" customHeight="1">
      <c r="B275" s="429"/>
      <c r="C275" s="572"/>
      <c r="D275" s="113" t="s">
        <v>1837</v>
      </c>
      <c r="E275" s="320" t="s">
        <v>2115</v>
      </c>
      <c r="F275" s="321" t="s">
        <v>40</v>
      </c>
    </row>
    <row r="276" spans="2:6" ht="15" customHeight="1">
      <c r="B276" s="429" t="s">
        <v>520</v>
      </c>
      <c r="C276" s="570">
        <v>8</v>
      </c>
      <c r="D276" s="111" t="s">
        <v>861</v>
      </c>
      <c r="E276" s="312" t="s">
        <v>862</v>
      </c>
      <c r="F276" s="313" t="s">
        <v>1408</v>
      </c>
    </row>
    <row r="277" spans="2:6" ht="15" customHeight="1">
      <c r="B277" s="429"/>
      <c r="C277" s="571"/>
      <c r="D277" s="112" t="s">
        <v>863</v>
      </c>
      <c r="E277" s="303" t="s">
        <v>862</v>
      </c>
      <c r="F277" s="305" t="s">
        <v>1409</v>
      </c>
    </row>
    <row r="278" spans="2:6" ht="15" customHeight="1">
      <c r="B278" s="429"/>
      <c r="C278" s="571"/>
      <c r="D278" s="112" t="s">
        <v>864</v>
      </c>
      <c r="E278" s="303" t="s">
        <v>2116</v>
      </c>
      <c r="F278" s="305" t="s">
        <v>2526</v>
      </c>
    </row>
    <row r="279" spans="2:6" ht="15" customHeight="1">
      <c r="B279" s="429"/>
      <c r="C279" s="571"/>
      <c r="D279" s="112" t="s">
        <v>865</v>
      </c>
      <c r="E279" s="303" t="s">
        <v>866</v>
      </c>
      <c r="F279" s="305" t="s">
        <v>1410</v>
      </c>
    </row>
    <row r="280" spans="2:6" ht="15" customHeight="1">
      <c r="B280" s="429"/>
      <c r="C280" s="571"/>
      <c r="D280" s="112" t="s">
        <v>867</v>
      </c>
      <c r="E280" s="303" t="s">
        <v>2117</v>
      </c>
      <c r="F280" s="305" t="s">
        <v>2118</v>
      </c>
    </row>
    <row r="281" spans="2:6" ht="15" customHeight="1">
      <c r="B281" s="429"/>
      <c r="C281" s="571"/>
      <c r="D281" s="112" t="s">
        <v>868</v>
      </c>
      <c r="E281" s="303" t="s">
        <v>2119</v>
      </c>
      <c r="F281" s="305" t="s">
        <v>1202</v>
      </c>
    </row>
    <row r="282" spans="2:6" ht="15" customHeight="1">
      <c r="B282" s="429"/>
      <c r="C282" s="571"/>
      <c r="D282" s="112" t="s">
        <v>869</v>
      </c>
      <c r="E282" s="303" t="s">
        <v>870</v>
      </c>
      <c r="F282" s="305" t="s">
        <v>1203</v>
      </c>
    </row>
    <row r="283" spans="2:6" ht="15" customHeight="1">
      <c r="B283" s="429"/>
      <c r="C283" s="572"/>
      <c r="D283" s="113" t="s">
        <v>871</v>
      </c>
      <c r="E283" s="304" t="s">
        <v>563</v>
      </c>
      <c r="F283" s="309" t="s">
        <v>1204</v>
      </c>
    </row>
    <row r="284" spans="2:6" ht="15" customHeight="1">
      <c r="B284" s="429" t="s">
        <v>521</v>
      </c>
      <c r="C284" s="570">
        <v>7</v>
      </c>
      <c r="D284" s="111" t="s">
        <v>564</v>
      </c>
      <c r="E284" s="312" t="s">
        <v>565</v>
      </c>
      <c r="F284" s="313" t="s">
        <v>2587</v>
      </c>
    </row>
    <row r="285" spans="2:6" ht="15" customHeight="1">
      <c r="B285" s="429"/>
      <c r="C285" s="571"/>
      <c r="D285" s="112" t="s">
        <v>566</v>
      </c>
      <c r="E285" s="303" t="s">
        <v>567</v>
      </c>
      <c r="F285" s="305" t="s">
        <v>1205</v>
      </c>
    </row>
    <row r="286" spans="2:6" ht="15" customHeight="1">
      <c r="B286" s="429"/>
      <c r="C286" s="571"/>
      <c r="D286" s="112" t="s">
        <v>568</v>
      </c>
      <c r="E286" s="303" t="s">
        <v>569</v>
      </c>
      <c r="F286" s="305" t="s">
        <v>1206</v>
      </c>
    </row>
    <row r="287" spans="2:6" ht="15" customHeight="1">
      <c r="B287" s="429"/>
      <c r="C287" s="571"/>
      <c r="D287" s="112" t="s">
        <v>570</v>
      </c>
      <c r="E287" s="303" t="s">
        <v>567</v>
      </c>
      <c r="F287" s="305" t="s">
        <v>2120</v>
      </c>
    </row>
    <row r="288" spans="2:6" ht="15" customHeight="1">
      <c r="B288" s="429"/>
      <c r="C288" s="571"/>
      <c r="D288" s="112" t="s">
        <v>571</v>
      </c>
      <c r="E288" s="303" t="s">
        <v>565</v>
      </c>
      <c r="F288" s="305" t="s">
        <v>1102</v>
      </c>
    </row>
    <row r="289" spans="2:6" ht="15" customHeight="1">
      <c r="B289" s="429"/>
      <c r="C289" s="571"/>
      <c r="D289" s="112" t="s">
        <v>1782</v>
      </c>
      <c r="E289" s="303" t="s">
        <v>1783</v>
      </c>
      <c r="F289" s="305" t="s">
        <v>1207</v>
      </c>
    </row>
    <row r="290" spans="2:6" ht="15" customHeight="1">
      <c r="B290" s="429"/>
      <c r="C290" s="572"/>
      <c r="D290" s="113" t="s">
        <v>1784</v>
      </c>
      <c r="E290" s="304" t="s">
        <v>2121</v>
      </c>
      <c r="F290" s="309" t="s">
        <v>1208</v>
      </c>
    </row>
    <row r="291" spans="2:6" ht="15" customHeight="1">
      <c r="B291" s="36"/>
      <c r="C291" s="36"/>
      <c r="D291" s="36"/>
      <c r="E291" s="373"/>
      <c r="F291" s="374"/>
    </row>
    <row r="292" spans="5:6" ht="15" customHeight="1">
      <c r="E292" s="314"/>
      <c r="F292" s="314"/>
    </row>
    <row r="293" spans="2:6" ht="15" customHeight="1">
      <c r="B293" s="27" t="s">
        <v>621</v>
      </c>
      <c r="C293" s="27" t="s">
        <v>1781</v>
      </c>
      <c r="D293" s="26" t="s">
        <v>1299</v>
      </c>
      <c r="E293" s="399" t="s">
        <v>2468</v>
      </c>
      <c r="F293" s="401"/>
    </row>
    <row r="294" spans="2:6" ht="15" customHeight="1">
      <c r="B294" s="429" t="s">
        <v>522</v>
      </c>
      <c r="C294" s="570">
        <v>8</v>
      </c>
      <c r="D294" s="111" t="s">
        <v>1785</v>
      </c>
      <c r="E294" s="312" t="s">
        <v>1099</v>
      </c>
      <c r="F294" s="313" t="s">
        <v>1209</v>
      </c>
    </row>
    <row r="295" spans="2:6" ht="15" customHeight="1">
      <c r="B295" s="429"/>
      <c r="C295" s="571"/>
      <c r="D295" s="112" t="s">
        <v>1786</v>
      </c>
      <c r="E295" s="303" t="s">
        <v>1099</v>
      </c>
      <c r="F295" s="305" t="s">
        <v>1210</v>
      </c>
    </row>
    <row r="296" spans="2:6" ht="15" customHeight="1">
      <c r="B296" s="429"/>
      <c r="C296" s="571"/>
      <c r="D296" s="112" t="s">
        <v>1787</v>
      </c>
      <c r="E296" s="303" t="s">
        <v>2122</v>
      </c>
      <c r="F296" s="305" t="s">
        <v>2123</v>
      </c>
    </row>
    <row r="297" spans="2:6" ht="15" customHeight="1">
      <c r="B297" s="429"/>
      <c r="C297" s="571"/>
      <c r="D297" s="112" t="s">
        <v>1788</v>
      </c>
      <c r="E297" s="303" t="s">
        <v>1789</v>
      </c>
      <c r="F297" s="305" t="s">
        <v>1211</v>
      </c>
    </row>
    <row r="298" spans="2:6" ht="15" customHeight="1">
      <c r="B298" s="429"/>
      <c r="C298" s="571"/>
      <c r="D298" s="112" t="s">
        <v>195</v>
      </c>
      <c r="E298" s="303" t="s">
        <v>1530</v>
      </c>
      <c r="F298" s="305" t="s">
        <v>1212</v>
      </c>
    </row>
    <row r="299" spans="2:6" ht="15" customHeight="1">
      <c r="B299" s="429"/>
      <c r="C299" s="571"/>
      <c r="D299" s="112" t="s">
        <v>1531</v>
      </c>
      <c r="E299" s="303" t="s">
        <v>1532</v>
      </c>
      <c r="F299" s="305" t="s">
        <v>2124</v>
      </c>
    </row>
    <row r="300" spans="2:6" ht="15" customHeight="1">
      <c r="B300" s="429"/>
      <c r="C300" s="571"/>
      <c r="D300" s="112" t="s">
        <v>1533</v>
      </c>
      <c r="E300" s="303" t="s">
        <v>2125</v>
      </c>
      <c r="F300" s="305" t="s">
        <v>673</v>
      </c>
    </row>
    <row r="301" spans="2:6" ht="15" customHeight="1">
      <c r="B301" s="429"/>
      <c r="C301" s="572"/>
      <c r="D301" s="113" t="s">
        <v>674</v>
      </c>
      <c r="E301" s="304" t="s">
        <v>2126</v>
      </c>
      <c r="F301" s="309" t="s">
        <v>1213</v>
      </c>
    </row>
    <row r="302" spans="2:6" ht="15" customHeight="1">
      <c r="B302" s="429" t="s">
        <v>523</v>
      </c>
      <c r="C302" s="570">
        <v>8</v>
      </c>
      <c r="D302" s="111" t="s">
        <v>675</v>
      </c>
      <c r="E302" s="312" t="s">
        <v>1100</v>
      </c>
      <c r="F302" s="313" t="s">
        <v>1214</v>
      </c>
    </row>
    <row r="303" spans="2:6" ht="15" customHeight="1">
      <c r="B303" s="429"/>
      <c r="C303" s="571"/>
      <c r="D303" s="112" t="s">
        <v>676</v>
      </c>
      <c r="E303" s="303" t="s">
        <v>1100</v>
      </c>
      <c r="F303" s="305" t="s">
        <v>1215</v>
      </c>
    </row>
    <row r="304" spans="2:6" ht="15" customHeight="1">
      <c r="B304" s="429"/>
      <c r="C304" s="571"/>
      <c r="D304" s="112" t="s">
        <v>677</v>
      </c>
      <c r="E304" s="303" t="s">
        <v>2127</v>
      </c>
      <c r="F304" s="305" t="s">
        <v>2128</v>
      </c>
    </row>
    <row r="305" spans="2:6" ht="15" customHeight="1">
      <c r="B305" s="429"/>
      <c r="C305" s="571"/>
      <c r="D305" s="112" t="s">
        <v>678</v>
      </c>
      <c r="E305" s="303" t="s">
        <v>2129</v>
      </c>
      <c r="F305" s="305" t="s">
        <v>1192</v>
      </c>
    </row>
    <row r="306" spans="2:6" ht="15" customHeight="1">
      <c r="B306" s="429"/>
      <c r="C306" s="571"/>
      <c r="D306" s="112" t="s">
        <v>679</v>
      </c>
      <c r="E306" s="303" t="s">
        <v>2127</v>
      </c>
      <c r="F306" s="305" t="s">
        <v>2130</v>
      </c>
    </row>
    <row r="307" spans="2:6" ht="15" customHeight="1">
      <c r="B307" s="429"/>
      <c r="C307" s="571"/>
      <c r="D307" s="112" t="s">
        <v>744</v>
      </c>
      <c r="E307" s="303" t="s">
        <v>745</v>
      </c>
      <c r="F307" s="305" t="s">
        <v>1193</v>
      </c>
    </row>
    <row r="308" spans="2:6" ht="15" customHeight="1">
      <c r="B308" s="429"/>
      <c r="C308" s="571"/>
      <c r="D308" s="112" t="s">
        <v>746</v>
      </c>
      <c r="E308" s="303" t="s">
        <v>747</v>
      </c>
      <c r="F308" s="305" t="s">
        <v>2131</v>
      </c>
    </row>
    <row r="309" spans="2:6" ht="15" customHeight="1">
      <c r="B309" s="429"/>
      <c r="C309" s="572"/>
      <c r="D309" s="113" t="s">
        <v>748</v>
      </c>
      <c r="E309" s="304" t="s">
        <v>2132</v>
      </c>
      <c r="F309" s="309" t="s">
        <v>2133</v>
      </c>
    </row>
    <row r="310" spans="2:6" ht="15" customHeight="1">
      <c r="B310" s="429" t="s">
        <v>524</v>
      </c>
      <c r="C310" s="570">
        <v>7</v>
      </c>
      <c r="D310" s="111" t="s">
        <v>749</v>
      </c>
      <c r="E310" s="312" t="s">
        <v>722</v>
      </c>
      <c r="F310" s="313" t="s">
        <v>1194</v>
      </c>
    </row>
    <row r="311" spans="2:6" ht="15" customHeight="1">
      <c r="B311" s="429"/>
      <c r="C311" s="571"/>
      <c r="D311" s="112" t="s">
        <v>750</v>
      </c>
      <c r="E311" s="303" t="s">
        <v>2134</v>
      </c>
      <c r="F311" s="305" t="s">
        <v>2135</v>
      </c>
    </row>
    <row r="312" spans="2:6" ht="15" customHeight="1">
      <c r="B312" s="429"/>
      <c r="C312" s="571"/>
      <c r="D312" s="112" t="s">
        <v>751</v>
      </c>
      <c r="E312" s="303" t="s">
        <v>722</v>
      </c>
      <c r="F312" s="305" t="s">
        <v>1195</v>
      </c>
    </row>
    <row r="313" spans="2:6" ht="15" customHeight="1">
      <c r="B313" s="429"/>
      <c r="C313" s="571"/>
      <c r="D313" s="112" t="s">
        <v>752</v>
      </c>
      <c r="E313" s="303" t="s">
        <v>753</v>
      </c>
      <c r="F313" s="305" t="s">
        <v>1196</v>
      </c>
    </row>
    <row r="314" spans="2:6" ht="15" customHeight="1">
      <c r="B314" s="429"/>
      <c r="C314" s="571"/>
      <c r="D314" s="112" t="s">
        <v>754</v>
      </c>
      <c r="E314" s="303" t="s">
        <v>2136</v>
      </c>
      <c r="F314" s="305" t="s">
        <v>755</v>
      </c>
    </row>
    <row r="315" spans="2:6" ht="15" customHeight="1">
      <c r="B315" s="429"/>
      <c r="C315" s="571"/>
      <c r="D315" s="112" t="s">
        <v>756</v>
      </c>
      <c r="E315" s="303" t="s">
        <v>2136</v>
      </c>
      <c r="F315" s="305" t="s">
        <v>599</v>
      </c>
    </row>
    <row r="316" spans="2:6" ht="15" customHeight="1">
      <c r="B316" s="429"/>
      <c r="C316" s="572"/>
      <c r="D316" s="113" t="s">
        <v>600</v>
      </c>
      <c r="E316" s="304" t="s">
        <v>601</v>
      </c>
      <c r="F316" s="309" t="s">
        <v>602</v>
      </c>
    </row>
    <row r="317" spans="2:6" ht="15" customHeight="1">
      <c r="B317" s="429" t="s">
        <v>525</v>
      </c>
      <c r="C317" s="570">
        <v>7</v>
      </c>
      <c r="D317" s="111" t="s">
        <v>603</v>
      </c>
      <c r="E317" s="312" t="s">
        <v>604</v>
      </c>
      <c r="F317" s="313" t="s">
        <v>1197</v>
      </c>
    </row>
    <row r="318" spans="2:6" ht="15" customHeight="1">
      <c r="B318" s="429"/>
      <c r="C318" s="571"/>
      <c r="D318" s="112" t="s">
        <v>605</v>
      </c>
      <c r="E318" s="303" t="s">
        <v>606</v>
      </c>
      <c r="F318" s="305" t="s">
        <v>607</v>
      </c>
    </row>
    <row r="319" spans="2:6" ht="15" customHeight="1">
      <c r="B319" s="429"/>
      <c r="C319" s="571"/>
      <c r="D319" s="112" t="s">
        <v>608</v>
      </c>
      <c r="E319" s="303" t="s">
        <v>2137</v>
      </c>
      <c r="F319" s="305" t="s">
        <v>2138</v>
      </c>
    </row>
    <row r="320" spans="2:6" ht="15" customHeight="1">
      <c r="B320" s="429"/>
      <c r="C320" s="571"/>
      <c r="D320" s="112" t="s">
        <v>609</v>
      </c>
      <c r="E320" s="303" t="s">
        <v>610</v>
      </c>
      <c r="F320" s="305" t="s">
        <v>1198</v>
      </c>
    </row>
    <row r="321" spans="2:6" ht="15" customHeight="1">
      <c r="B321" s="429"/>
      <c r="C321" s="571"/>
      <c r="D321" s="112" t="s">
        <v>611</v>
      </c>
      <c r="E321" s="303" t="s">
        <v>2139</v>
      </c>
      <c r="F321" s="305" t="s">
        <v>1199</v>
      </c>
    </row>
    <row r="322" spans="2:6" ht="15" customHeight="1">
      <c r="B322" s="429"/>
      <c r="C322" s="571"/>
      <c r="D322" s="112" t="s">
        <v>612</v>
      </c>
      <c r="E322" s="303" t="s">
        <v>723</v>
      </c>
      <c r="F322" s="305" t="s">
        <v>1200</v>
      </c>
    </row>
    <row r="323" spans="2:6" ht="15" customHeight="1">
      <c r="B323" s="429"/>
      <c r="C323" s="572"/>
      <c r="D323" s="113" t="s">
        <v>613</v>
      </c>
      <c r="E323" s="304" t="s">
        <v>614</v>
      </c>
      <c r="F323" s="309" t="s">
        <v>2140</v>
      </c>
    </row>
    <row r="324" spans="2:6" ht="15" customHeight="1">
      <c r="B324" s="429" t="s">
        <v>526</v>
      </c>
      <c r="C324" s="570">
        <v>8</v>
      </c>
      <c r="D324" s="111" t="s">
        <v>615</v>
      </c>
      <c r="E324" s="312" t="s">
        <v>2141</v>
      </c>
      <c r="F324" s="313" t="s">
        <v>1412</v>
      </c>
    </row>
    <row r="325" spans="2:6" ht="15" customHeight="1">
      <c r="B325" s="429"/>
      <c r="C325" s="571"/>
      <c r="D325" s="112" t="s">
        <v>616</v>
      </c>
      <c r="E325" s="303" t="s">
        <v>617</v>
      </c>
      <c r="F325" s="305" t="s">
        <v>618</v>
      </c>
    </row>
    <row r="326" spans="2:6" ht="15" customHeight="1">
      <c r="B326" s="429"/>
      <c r="C326" s="571"/>
      <c r="D326" s="112" t="s">
        <v>619</v>
      </c>
      <c r="E326" s="303" t="s">
        <v>2142</v>
      </c>
      <c r="F326" s="305" t="s">
        <v>1413</v>
      </c>
    </row>
    <row r="327" spans="2:6" ht="15" customHeight="1">
      <c r="B327" s="429"/>
      <c r="C327" s="571"/>
      <c r="D327" s="112" t="s">
        <v>620</v>
      </c>
      <c r="E327" s="303" t="s">
        <v>1106</v>
      </c>
      <c r="F327" s="305" t="s">
        <v>1414</v>
      </c>
    </row>
    <row r="328" spans="2:6" ht="15" customHeight="1">
      <c r="B328" s="429"/>
      <c r="C328" s="571"/>
      <c r="D328" s="112" t="s">
        <v>1752</v>
      </c>
      <c r="E328" s="303" t="s">
        <v>1753</v>
      </c>
      <c r="F328" s="305" t="s">
        <v>2143</v>
      </c>
    </row>
    <row r="329" spans="2:6" ht="15" customHeight="1">
      <c r="B329" s="429"/>
      <c r="C329" s="571"/>
      <c r="D329" s="112" t="s">
        <v>1754</v>
      </c>
      <c r="E329" s="303" t="s">
        <v>2144</v>
      </c>
      <c r="F329" s="305" t="s">
        <v>2145</v>
      </c>
    </row>
    <row r="330" spans="2:6" ht="15" customHeight="1">
      <c r="B330" s="429"/>
      <c r="C330" s="571"/>
      <c r="D330" s="112" t="s">
        <v>1398</v>
      </c>
      <c r="E330" s="303" t="s">
        <v>724</v>
      </c>
      <c r="F330" s="305" t="s">
        <v>1415</v>
      </c>
    </row>
    <row r="331" spans="2:6" ht="15" customHeight="1">
      <c r="B331" s="429"/>
      <c r="C331" s="572"/>
      <c r="D331" s="113" t="s">
        <v>1399</v>
      </c>
      <c r="E331" s="304" t="s">
        <v>1106</v>
      </c>
      <c r="F331" s="309" t="s">
        <v>1416</v>
      </c>
    </row>
    <row r="332" spans="2:6" ht="15" customHeight="1">
      <c r="B332" s="429" t="s">
        <v>527</v>
      </c>
      <c r="C332" s="570">
        <v>8</v>
      </c>
      <c r="D332" s="111" t="s">
        <v>1400</v>
      </c>
      <c r="E332" s="312" t="s">
        <v>2146</v>
      </c>
      <c r="F332" s="313" t="s">
        <v>2147</v>
      </c>
    </row>
    <row r="333" spans="2:6" ht="15" customHeight="1">
      <c r="B333" s="429"/>
      <c r="C333" s="571"/>
      <c r="D333" s="112" t="s">
        <v>1401</v>
      </c>
      <c r="E333" s="303" t="s">
        <v>725</v>
      </c>
      <c r="F333" s="305" t="s">
        <v>1417</v>
      </c>
    </row>
    <row r="334" spans="2:6" ht="15" customHeight="1">
      <c r="B334" s="429"/>
      <c r="C334" s="571"/>
      <c r="D334" s="112" t="s">
        <v>1402</v>
      </c>
      <c r="E334" s="303" t="s">
        <v>2148</v>
      </c>
      <c r="F334" s="305" t="s">
        <v>1418</v>
      </c>
    </row>
    <row r="335" spans="2:6" ht="15" customHeight="1">
      <c r="B335" s="429"/>
      <c r="C335" s="571"/>
      <c r="D335" s="112" t="s">
        <v>1403</v>
      </c>
      <c r="E335" s="303" t="s">
        <v>1404</v>
      </c>
      <c r="F335" s="305" t="s">
        <v>1419</v>
      </c>
    </row>
    <row r="336" spans="2:6" ht="15" customHeight="1">
      <c r="B336" s="429"/>
      <c r="C336" s="571"/>
      <c r="D336" s="112" t="s">
        <v>1405</v>
      </c>
      <c r="E336" s="303" t="s">
        <v>465</v>
      </c>
      <c r="F336" s="305" t="s">
        <v>1420</v>
      </c>
    </row>
    <row r="337" spans="2:6" ht="15" customHeight="1">
      <c r="B337" s="429"/>
      <c r="C337" s="571"/>
      <c r="D337" s="112" t="s">
        <v>466</v>
      </c>
      <c r="E337" s="303" t="s">
        <v>467</v>
      </c>
      <c r="F337" s="305" t="s">
        <v>468</v>
      </c>
    </row>
    <row r="338" spans="2:6" ht="15" customHeight="1">
      <c r="B338" s="429"/>
      <c r="C338" s="571"/>
      <c r="D338" s="112" t="s">
        <v>469</v>
      </c>
      <c r="E338" s="303" t="s">
        <v>470</v>
      </c>
      <c r="F338" s="305" t="s">
        <v>1421</v>
      </c>
    </row>
    <row r="339" spans="2:6" ht="15" customHeight="1">
      <c r="B339" s="429"/>
      <c r="C339" s="572"/>
      <c r="D339" s="113" t="s">
        <v>471</v>
      </c>
      <c r="E339" s="304" t="s">
        <v>472</v>
      </c>
      <c r="F339" s="309" t="s">
        <v>473</v>
      </c>
    </row>
    <row r="340" spans="2:6" ht="15" customHeight="1">
      <c r="B340" s="36"/>
      <c r="C340" s="36"/>
      <c r="D340" s="36"/>
      <c r="E340" s="373"/>
      <c r="F340" s="374"/>
    </row>
    <row r="341" spans="5:6" ht="15" customHeight="1">
      <c r="E341" s="314"/>
      <c r="F341" s="314"/>
    </row>
    <row r="342" spans="2:6" ht="15" customHeight="1">
      <c r="B342" s="27" t="s">
        <v>621</v>
      </c>
      <c r="C342" s="27" t="s">
        <v>1781</v>
      </c>
      <c r="D342" s="26" t="s">
        <v>1299</v>
      </c>
      <c r="E342" s="399" t="s">
        <v>2469</v>
      </c>
      <c r="F342" s="401"/>
    </row>
    <row r="343" spans="2:6" ht="15" customHeight="1">
      <c r="B343" s="429" t="s">
        <v>528</v>
      </c>
      <c r="C343" s="570">
        <v>7</v>
      </c>
      <c r="D343" s="111" t="s">
        <v>474</v>
      </c>
      <c r="E343" s="312" t="s">
        <v>2149</v>
      </c>
      <c r="F343" s="313" t="s">
        <v>475</v>
      </c>
    </row>
    <row r="344" spans="2:6" ht="15" customHeight="1">
      <c r="B344" s="429"/>
      <c r="C344" s="571"/>
      <c r="D344" s="112" t="s">
        <v>476</v>
      </c>
      <c r="E344" s="303" t="s">
        <v>2150</v>
      </c>
      <c r="F344" s="305" t="s">
        <v>1422</v>
      </c>
    </row>
    <row r="345" spans="2:6" ht="15" customHeight="1">
      <c r="B345" s="429"/>
      <c r="C345" s="571"/>
      <c r="D345" s="112" t="s">
        <v>477</v>
      </c>
      <c r="E345" s="303" t="s">
        <v>478</v>
      </c>
      <c r="F345" s="305" t="s">
        <v>1423</v>
      </c>
    </row>
    <row r="346" spans="2:6" ht="15" customHeight="1">
      <c r="B346" s="429"/>
      <c r="C346" s="571"/>
      <c r="D346" s="112" t="s">
        <v>479</v>
      </c>
      <c r="E346" s="303" t="s">
        <v>478</v>
      </c>
      <c r="F346" s="305" t="s">
        <v>1424</v>
      </c>
    </row>
    <row r="347" spans="2:6" ht="15" customHeight="1">
      <c r="B347" s="429"/>
      <c r="C347" s="571"/>
      <c r="D347" s="112" t="s">
        <v>480</v>
      </c>
      <c r="E347" s="303" t="s">
        <v>481</v>
      </c>
      <c r="F347" s="305" t="s">
        <v>482</v>
      </c>
    </row>
    <row r="348" spans="2:6" ht="15" customHeight="1">
      <c r="B348" s="429"/>
      <c r="C348" s="571"/>
      <c r="D348" s="112" t="s">
        <v>407</v>
      </c>
      <c r="E348" s="303" t="s">
        <v>481</v>
      </c>
      <c r="F348" s="305" t="s">
        <v>408</v>
      </c>
    </row>
    <row r="349" spans="2:6" ht="15" customHeight="1">
      <c r="B349" s="429"/>
      <c r="C349" s="572"/>
      <c r="D349" s="113" t="s">
        <v>409</v>
      </c>
      <c r="E349" s="304" t="s">
        <v>2151</v>
      </c>
      <c r="F349" s="309" t="s">
        <v>1425</v>
      </c>
    </row>
    <row r="350" spans="2:6" ht="15" customHeight="1">
      <c r="B350" s="429" t="s">
        <v>529</v>
      </c>
      <c r="C350" s="570">
        <v>8</v>
      </c>
      <c r="D350" s="111" t="s">
        <v>410</v>
      </c>
      <c r="E350" s="312" t="s">
        <v>411</v>
      </c>
      <c r="F350" s="313" t="s">
        <v>1426</v>
      </c>
    </row>
    <row r="351" spans="2:6" ht="15" customHeight="1">
      <c r="B351" s="429"/>
      <c r="C351" s="571"/>
      <c r="D351" s="112" t="s">
        <v>878</v>
      </c>
      <c r="E351" s="303" t="s">
        <v>879</v>
      </c>
      <c r="F351" s="305" t="s">
        <v>1427</v>
      </c>
    </row>
    <row r="352" spans="2:6" ht="15" customHeight="1">
      <c r="B352" s="429"/>
      <c r="C352" s="571"/>
      <c r="D352" s="112" t="s">
        <v>911</v>
      </c>
      <c r="E352" s="303" t="s">
        <v>2152</v>
      </c>
      <c r="F352" s="305" t="s">
        <v>912</v>
      </c>
    </row>
    <row r="353" spans="2:6" ht="15" customHeight="1">
      <c r="B353" s="429"/>
      <c r="C353" s="571"/>
      <c r="D353" s="112" t="s">
        <v>913</v>
      </c>
      <c r="E353" s="303" t="s">
        <v>2152</v>
      </c>
      <c r="F353" s="305" t="s">
        <v>914</v>
      </c>
    </row>
    <row r="354" spans="2:6" ht="15" customHeight="1">
      <c r="B354" s="429"/>
      <c r="C354" s="571"/>
      <c r="D354" s="112" t="s">
        <v>915</v>
      </c>
      <c r="E354" s="303" t="s">
        <v>2153</v>
      </c>
      <c r="F354" s="305" t="s">
        <v>1428</v>
      </c>
    </row>
    <row r="355" spans="2:6" ht="15" customHeight="1">
      <c r="B355" s="429"/>
      <c r="C355" s="571"/>
      <c r="D355" s="112" t="s">
        <v>916</v>
      </c>
      <c r="E355" s="303" t="s">
        <v>411</v>
      </c>
      <c r="F355" s="305" t="s">
        <v>2154</v>
      </c>
    </row>
    <row r="356" spans="2:6" ht="15" customHeight="1">
      <c r="B356" s="429"/>
      <c r="C356" s="571"/>
      <c r="D356" s="112" t="s">
        <v>917</v>
      </c>
      <c r="E356" s="303" t="s">
        <v>2155</v>
      </c>
      <c r="F356" s="305" t="s">
        <v>1429</v>
      </c>
    </row>
    <row r="357" spans="2:6" ht="15" customHeight="1">
      <c r="B357" s="429"/>
      <c r="C357" s="572"/>
      <c r="D357" s="113" t="s">
        <v>918</v>
      </c>
      <c r="E357" s="304" t="s">
        <v>919</v>
      </c>
      <c r="F357" s="309" t="s">
        <v>920</v>
      </c>
    </row>
    <row r="358" spans="2:6" ht="15" customHeight="1">
      <c r="B358" s="429" t="s">
        <v>530</v>
      </c>
      <c r="C358" s="570">
        <v>9</v>
      </c>
      <c r="D358" s="111" t="s">
        <v>921</v>
      </c>
      <c r="E358" s="312" t="s">
        <v>2156</v>
      </c>
      <c r="F358" s="313" t="s">
        <v>1430</v>
      </c>
    </row>
    <row r="359" spans="2:6" ht="15" customHeight="1">
      <c r="B359" s="429"/>
      <c r="C359" s="571"/>
      <c r="D359" s="112" t="s">
        <v>922</v>
      </c>
      <c r="E359" s="303" t="s">
        <v>2157</v>
      </c>
      <c r="F359" s="305" t="s">
        <v>2158</v>
      </c>
    </row>
    <row r="360" spans="2:6" ht="15" customHeight="1">
      <c r="B360" s="429"/>
      <c r="C360" s="571"/>
      <c r="D360" s="112" t="s">
        <v>1722</v>
      </c>
      <c r="E360" s="303" t="s">
        <v>1723</v>
      </c>
      <c r="F360" s="305" t="s">
        <v>1431</v>
      </c>
    </row>
    <row r="361" spans="2:6" ht="15" customHeight="1">
      <c r="B361" s="429"/>
      <c r="C361" s="571"/>
      <c r="D361" s="112" t="s">
        <v>1724</v>
      </c>
      <c r="E361" s="303" t="s">
        <v>1725</v>
      </c>
      <c r="F361" s="305" t="s">
        <v>2159</v>
      </c>
    </row>
    <row r="362" spans="2:6" ht="15" customHeight="1">
      <c r="B362" s="429"/>
      <c r="C362" s="571"/>
      <c r="D362" s="112" t="s">
        <v>1726</v>
      </c>
      <c r="E362" s="303" t="s">
        <v>2160</v>
      </c>
      <c r="F362" s="305" t="s">
        <v>2161</v>
      </c>
    </row>
    <row r="363" spans="2:6" ht="15" customHeight="1">
      <c r="B363" s="429"/>
      <c r="C363" s="571"/>
      <c r="D363" s="112" t="s">
        <v>491</v>
      </c>
      <c r="E363" s="303" t="s">
        <v>492</v>
      </c>
      <c r="F363" s="305" t="s">
        <v>2162</v>
      </c>
    </row>
    <row r="364" spans="2:6" ht="15" customHeight="1">
      <c r="B364" s="429"/>
      <c r="C364" s="571"/>
      <c r="D364" s="112" t="s">
        <v>493</v>
      </c>
      <c r="E364" s="303" t="s">
        <v>2163</v>
      </c>
      <c r="F364" s="305" t="s">
        <v>2164</v>
      </c>
    </row>
    <row r="365" spans="2:6" ht="15" customHeight="1">
      <c r="B365" s="429"/>
      <c r="C365" s="571"/>
      <c r="D365" s="112" t="s">
        <v>494</v>
      </c>
      <c r="E365" s="303" t="s">
        <v>2165</v>
      </c>
      <c r="F365" s="305" t="s">
        <v>1432</v>
      </c>
    </row>
    <row r="366" spans="2:6" ht="15" customHeight="1">
      <c r="B366" s="429"/>
      <c r="C366" s="572"/>
      <c r="D366" s="113" t="s">
        <v>495</v>
      </c>
      <c r="E366" s="304" t="s">
        <v>2166</v>
      </c>
      <c r="F366" s="309" t="s">
        <v>496</v>
      </c>
    </row>
    <row r="367" spans="2:6" ht="15" customHeight="1">
      <c r="B367" s="471" t="s">
        <v>531</v>
      </c>
      <c r="C367" s="570">
        <v>6</v>
      </c>
      <c r="D367" s="111" t="s">
        <v>497</v>
      </c>
      <c r="E367" s="312" t="s">
        <v>498</v>
      </c>
      <c r="F367" s="313" t="s">
        <v>1433</v>
      </c>
    </row>
    <row r="368" spans="2:6" ht="15" customHeight="1">
      <c r="B368" s="472"/>
      <c r="C368" s="571"/>
      <c r="D368" s="112" t="s">
        <v>499</v>
      </c>
      <c r="E368" s="303" t="s">
        <v>500</v>
      </c>
      <c r="F368" s="305" t="s">
        <v>1434</v>
      </c>
    </row>
    <row r="369" spans="2:6" ht="15" customHeight="1">
      <c r="B369" s="472"/>
      <c r="C369" s="571"/>
      <c r="D369" s="112" t="s">
        <v>501</v>
      </c>
      <c r="E369" s="303" t="s">
        <v>2167</v>
      </c>
      <c r="F369" s="305" t="s">
        <v>1435</v>
      </c>
    </row>
    <row r="370" spans="2:6" ht="15" customHeight="1">
      <c r="B370" s="472"/>
      <c r="C370" s="571"/>
      <c r="D370" s="112" t="s">
        <v>273</v>
      </c>
      <c r="E370" s="303" t="s">
        <v>274</v>
      </c>
      <c r="F370" s="305" t="s">
        <v>275</v>
      </c>
    </row>
    <row r="371" spans="2:6" ht="15" customHeight="1">
      <c r="B371" s="472"/>
      <c r="C371" s="571"/>
      <c r="D371" s="112" t="s">
        <v>1576</v>
      </c>
      <c r="E371" s="303" t="s">
        <v>2168</v>
      </c>
      <c r="F371" s="305" t="s">
        <v>1103</v>
      </c>
    </row>
    <row r="372" spans="2:6" ht="15" customHeight="1">
      <c r="B372" s="473"/>
      <c r="C372" s="572"/>
      <c r="D372" s="113" t="s">
        <v>95</v>
      </c>
      <c r="E372" s="304" t="s">
        <v>2167</v>
      </c>
      <c r="F372" s="309" t="s">
        <v>1436</v>
      </c>
    </row>
    <row r="373" spans="2:6" ht="15" customHeight="1">
      <c r="B373" s="429" t="s">
        <v>532</v>
      </c>
      <c r="C373" s="570">
        <v>8</v>
      </c>
      <c r="D373" s="111" t="s">
        <v>97</v>
      </c>
      <c r="E373" s="312" t="s">
        <v>98</v>
      </c>
      <c r="F373" s="313" t="s">
        <v>1437</v>
      </c>
    </row>
    <row r="374" spans="2:6" ht="15" customHeight="1">
      <c r="B374" s="429"/>
      <c r="C374" s="571"/>
      <c r="D374" s="112" t="s">
        <v>99</v>
      </c>
      <c r="E374" s="303" t="s">
        <v>726</v>
      </c>
      <c r="F374" s="305" t="s">
        <v>1438</v>
      </c>
    </row>
    <row r="375" spans="2:6" ht="15" customHeight="1">
      <c r="B375" s="429"/>
      <c r="C375" s="571"/>
      <c r="D375" s="112" t="s">
        <v>100</v>
      </c>
      <c r="E375" s="303" t="s">
        <v>2169</v>
      </c>
      <c r="F375" s="305" t="s">
        <v>1439</v>
      </c>
    </row>
    <row r="376" spans="2:6" ht="15" customHeight="1">
      <c r="B376" s="429"/>
      <c r="C376" s="571"/>
      <c r="D376" s="112" t="s">
        <v>101</v>
      </c>
      <c r="E376" s="303" t="s">
        <v>102</v>
      </c>
      <c r="F376" s="305" t="s">
        <v>103</v>
      </c>
    </row>
    <row r="377" spans="2:6" ht="15" customHeight="1">
      <c r="B377" s="429"/>
      <c r="C377" s="571"/>
      <c r="D377" s="112" t="s">
        <v>104</v>
      </c>
      <c r="E377" s="303" t="s">
        <v>2170</v>
      </c>
      <c r="F377" s="305" t="s">
        <v>1440</v>
      </c>
    </row>
    <row r="378" spans="2:6" ht="15" customHeight="1">
      <c r="B378" s="429"/>
      <c r="C378" s="571"/>
      <c r="D378" s="112" t="s">
        <v>105</v>
      </c>
      <c r="E378" s="303" t="s">
        <v>106</v>
      </c>
      <c r="F378" s="305" t="s">
        <v>1441</v>
      </c>
    </row>
    <row r="379" spans="2:6" ht="15" customHeight="1">
      <c r="B379" s="429"/>
      <c r="C379" s="571"/>
      <c r="D379" s="112" t="s">
        <v>107</v>
      </c>
      <c r="E379" s="303" t="s">
        <v>108</v>
      </c>
      <c r="F379" s="305" t="s">
        <v>1442</v>
      </c>
    </row>
    <row r="380" spans="2:6" ht="15" customHeight="1">
      <c r="B380" s="429"/>
      <c r="C380" s="572"/>
      <c r="D380" s="113" t="s">
        <v>109</v>
      </c>
      <c r="E380" s="304" t="s">
        <v>2171</v>
      </c>
      <c r="F380" s="309" t="s">
        <v>1443</v>
      </c>
    </row>
    <row r="381" spans="2:6" ht="15" customHeight="1">
      <c r="B381" s="429" t="s">
        <v>533</v>
      </c>
      <c r="C381" s="570">
        <v>7</v>
      </c>
      <c r="D381" s="111" t="s">
        <v>110</v>
      </c>
      <c r="E381" s="312" t="s">
        <v>111</v>
      </c>
      <c r="F381" s="313" t="s">
        <v>112</v>
      </c>
    </row>
    <row r="382" spans="2:6" ht="15" customHeight="1">
      <c r="B382" s="429"/>
      <c r="C382" s="571"/>
      <c r="D382" s="112" t="s">
        <v>113</v>
      </c>
      <c r="E382" s="303" t="s">
        <v>114</v>
      </c>
      <c r="F382" s="305" t="s">
        <v>1444</v>
      </c>
    </row>
    <row r="383" spans="2:6" ht="15" customHeight="1">
      <c r="B383" s="429"/>
      <c r="C383" s="571"/>
      <c r="D383" s="112" t="s">
        <v>115</v>
      </c>
      <c r="E383" s="303" t="s">
        <v>116</v>
      </c>
      <c r="F383" s="305" t="s">
        <v>117</v>
      </c>
    </row>
    <row r="384" spans="2:6" ht="15" customHeight="1">
      <c r="B384" s="429"/>
      <c r="C384" s="571"/>
      <c r="D384" s="112" t="s">
        <v>118</v>
      </c>
      <c r="E384" s="303" t="s">
        <v>119</v>
      </c>
      <c r="F384" s="305" t="s">
        <v>120</v>
      </c>
    </row>
    <row r="385" spans="2:6" ht="15" customHeight="1">
      <c r="B385" s="429"/>
      <c r="C385" s="571"/>
      <c r="D385" s="112" t="s">
        <v>121</v>
      </c>
      <c r="E385" s="303" t="s">
        <v>2172</v>
      </c>
      <c r="F385" s="305" t="s">
        <v>2173</v>
      </c>
    </row>
    <row r="386" spans="2:6" ht="15" customHeight="1">
      <c r="B386" s="429"/>
      <c r="C386" s="571"/>
      <c r="D386" s="112" t="s">
        <v>122</v>
      </c>
      <c r="E386" s="303" t="s">
        <v>123</v>
      </c>
      <c r="F386" s="305" t="s">
        <v>124</v>
      </c>
    </row>
    <row r="387" spans="2:6" ht="15" customHeight="1">
      <c r="B387" s="429"/>
      <c r="C387" s="572"/>
      <c r="D387" s="113" t="s">
        <v>125</v>
      </c>
      <c r="E387" s="304" t="s">
        <v>126</v>
      </c>
      <c r="F387" s="309" t="s">
        <v>2174</v>
      </c>
    </row>
    <row r="388" spans="2:6" ht="15" customHeight="1">
      <c r="B388" s="36"/>
      <c r="C388" s="36"/>
      <c r="D388" s="36"/>
      <c r="E388" s="373"/>
      <c r="F388" s="374"/>
    </row>
    <row r="389" spans="5:6" ht="15" customHeight="1">
      <c r="E389" s="314"/>
      <c r="F389" s="314"/>
    </row>
    <row r="390" spans="2:6" ht="15" customHeight="1">
      <c r="B390" s="27" t="s">
        <v>621</v>
      </c>
      <c r="C390" s="27" t="s">
        <v>1781</v>
      </c>
      <c r="D390" s="26" t="s">
        <v>1299</v>
      </c>
      <c r="E390" s="399" t="s">
        <v>2468</v>
      </c>
      <c r="F390" s="401"/>
    </row>
    <row r="391" spans="2:6" ht="15" customHeight="1">
      <c r="B391" s="429" t="s">
        <v>534</v>
      </c>
      <c r="C391" s="570">
        <v>8</v>
      </c>
      <c r="D391" s="111" t="s">
        <v>127</v>
      </c>
      <c r="E391" s="312" t="s">
        <v>128</v>
      </c>
      <c r="F391" s="313" t="s">
        <v>1445</v>
      </c>
    </row>
    <row r="392" spans="2:6" ht="15" customHeight="1">
      <c r="B392" s="429"/>
      <c r="C392" s="571"/>
      <c r="D392" s="112" t="s">
        <v>129</v>
      </c>
      <c r="E392" s="303" t="s">
        <v>2175</v>
      </c>
      <c r="F392" s="305" t="s">
        <v>1446</v>
      </c>
    </row>
    <row r="393" spans="2:6" ht="15" customHeight="1">
      <c r="B393" s="429"/>
      <c r="C393" s="571"/>
      <c r="D393" s="112" t="s">
        <v>130</v>
      </c>
      <c r="E393" s="303" t="s">
        <v>2176</v>
      </c>
      <c r="F393" s="305" t="s">
        <v>2177</v>
      </c>
    </row>
    <row r="394" spans="2:6" ht="15" customHeight="1">
      <c r="B394" s="429"/>
      <c r="C394" s="571"/>
      <c r="D394" s="112" t="s">
        <v>131</v>
      </c>
      <c r="E394" s="303" t="s">
        <v>132</v>
      </c>
      <c r="F394" s="305" t="s">
        <v>133</v>
      </c>
    </row>
    <row r="395" spans="2:6" ht="15" customHeight="1">
      <c r="B395" s="429"/>
      <c r="C395" s="571"/>
      <c r="D395" s="112" t="s">
        <v>134</v>
      </c>
      <c r="E395" s="303" t="s">
        <v>135</v>
      </c>
      <c r="F395" s="305" t="s">
        <v>1447</v>
      </c>
    </row>
    <row r="396" spans="2:6" ht="15" customHeight="1">
      <c r="B396" s="429"/>
      <c r="C396" s="571"/>
      <c r="D396" s="112" t="s">
        <v>136</v>
      </c>
      <c r="E396" s="303" t="s">
        <v>135</v>
      </c>
      <c r="F396" s="305" t="s">
        <v>1448</v>
      </c>
    </row>
    <row r="397" spans="2:6" ht="15" customHeight="1">
      <c r="B397" s="429"/>
      <c r="C397" s="571"/>
      <c r="D397" s="112" t="s">
        <v>137</v>
      </c>
      <c r="E397" s="303" t="s">
        <v>2178</v>
      </c>
      <c r="F397" s="305" t="s">
        <v>1449</v>
      </c>
    </row>
    <row r="398" spans="2:6" ht="15" customHeight="1">
      <c r="B398" s="429"/>
      <c r="C398" s="572"/>
      <c r="D398" s="113" t="s">
        <v>454</v>
      </c>
      <c r="E398" s="304" t="s">
        <v>2179</v>
      </c>
      <c r="F398" s="309" t="s">
        <v>455</v>
      </c>
    </row>
    <row r="399" spans="2:6" ht="15" customHeight="1">
      <c r="B399" s="429" t="s">
        <v>535</v>
      </c>
      <c r="C399" s="570">
        <v>8</v>
      </c>
      <c r="D399" s="111" t="s">
        <v>456</v>
      </c>
      <c r="E399" s="312" t="s">
        <v>457</v>
      </c>
      <c r="F399" s="313" t="s">
        <v>1450</v>
      </c>
    </row>
    <row r="400" spans="2:6" ht="15" customHeight="1">
      <c r="B400" s="429"/>
      <c r="C400" s="571"/>
      <c r="D400" s="112" t="s">
        <v>422</v>
      </c>
      <c r="E400" s="303" t="s">
        <v>2180</v>
      </c>
      <c r="F400" s="305" t="s">
        <v>2527</v>
      </c>
    </row>
    <row r="401" spans="2:6" ht="15" customHeight="1">
      <c r="B401" s="429"/>
      <c r="C401" s="571"/>
      <c r="D401" s="112" t="s">
        <v>1318</v>
      </c>
      <c r="E401" s="303" t="s">
        <v>727</v>
      </c>
      <c r="F401" s="305" t="s">
        <v>1451</v>
      </c>
    </row>
    <row r="402" spans="2:6" ht="15" customHeight="1">
      <c r="B402" s="429"/>
      <c r="C402" s="571"/>
      <c r="D402" s="112" t="s">
        <v>1319</v>
      </c>
      <c r="E402" s="303" t="s">
        <v>2181</v>
      </c>
      <c r="F402" s="305" t="s">
        <v>1104</v>
      </c>
    </row>
    <row r="403" spans="2:6" ht="15" customHeight="1">
      <c r="B403" s="429"/>
      <c r="C403" s="571"/>
      <c r="D403" s="112" t="s">
        <v>1320</v>
      </c>
      <c r="E403" s="303" t="s">
        <v>2182</v>
      </c>
      <c r="F403" s="305" t="s">
        <v>2183</v>
      </c>
    </row>
    <row r="404" spans="2:6" ht="15" customHeight="1">
      <c r="B404" s="429"/>
      <c r="C404" s="571"/>
      <c r="D404" s="112" t="s">
        <v>1321</v>
      </c>
      <c r="E404" s="303" t="s">
        <v>2184</v>
      </c>
      <c r="F404" s="305" t="s">
        <v>1105</v>
      </c>
    </row>
    <row r="405" spans="2:6" ht="15" customHeight="1">
      <c r="B405" s="429"/>
      <c r="C405" s="571"/>
      <c r="D405" s="112" t="s">
        <v>1322</v>
      </c>
      <c r="E405" s="315" t="s">
        <v>2185</v>
      </c>
      <c r="F405" s="305" t="s">
        <v>2186</v>
      </c>
    </row>
    <row r="406" spans="2:6" ht="15" customHeight="1">
      <c r="B406" s="429"/>
      <c r="C406" s="572"/>
      <c r="D406" s="113" t="s">
        <v>36</v>
      </c>
      <c r="E406" s="304" t="s">
        <v>2187</v>
      </c>
      <c r="F406" s="309" t="s">
        <v>1452</v>
      </c>
    </row>
    <row r="407" spans="2:6" ht="15" customHeight="1">
      <c r="B407" s="429" t="s">
        <v>536</v>
      </c>
      <c r="C407" s="570">
        <v>7</v>
      </c>
      <c r="D407" s="111" t="s">
        <v>37</v>
      </c>
      <c r="E407" s="312" t="s">
        <v>38</v>
      </c>
      <c r="F407" s="313" t="s">
        <v>2528</v>
      </c>
    </row>
    <row r="408" spans="2:6" ht="15" customHeight="1">
      <c r="B408" s="429"/>
      <c r="C408" s="571"/>
      <c r="D408" s="112" t="s">
        <v>39</v>
      </c>
      <c r="E408" s="303" t="s">
        <v>2188</v>
      </c>
      <c r="F408" s="305" t="s">
        <v>2189</v>
      </c>
    </row>
    <row r="409" spans="2:6" ht="15" customHeight="1">
      <c r="B409" s="429"/>
      <c r="C409" s="571"/>
      <c r="D409" s="112" t="s">
        <v>834</v>
      </c>
      <c r="E409" s="303" t="s">
        <v>835</v>
      </c>
      <c r="F409" s="305" t="s">
        <v>1453</v>
      </c>
    </row>
    <row r="410" spans="2:6" ht="15" customHeight="1">
      <c r="B410" s="429"/>
      <c r="C410" s="571"/>
      <c r="D410" s="112" t="s">
        <v>836</v>
      </c>
      <c r="E410" s="303" t="s">
        <v>2190</v>
      </c>
      <c r="F410" s="305" t="s">
        <v>2191</v>
      </c>
    </row>
    <row r="411" spans="2:6" ht="15" customHeight="1">
      <c r="B411" s="429"/>
      <c r="C411" s="571"/>
      <c r="D411" s="112" t="s">
        <v>837</v>
      </c>
      <c r="E411" s="303" t="s">
        <v>838</v>
      </c>
      <c r="F411" s="305" t="s">
        <v>1454</v>
      </c>
    </row>
    <row r="412" spans="2:6" ht="15" customHeight="1">
      <c r="B412" s="429"/>
      <c r="C412" s="571"/>
      <c r="D412" s="112" t="s">
        <v>839</v>
      </c>
      <c r="E412" s="303" t="s">
        <v>728</v>
      </c>
      <c r="F412" s="305" t="s">
        <v>1455</v>
      </c>
    </row>
    <row r="413" spans="2:6" ht="15" customHeight="1">
      <c r="B413" s="429"/>
      <c r="C413" s="572"/>
      <c r="D413" s="113" t="s">
        <v>351</v>
      </c>
      <c r="E413" s="304" t="s">
        <v>728</v>
      </c>
      <c r="F413" s="309" t="s">
        <v>2192</v>
      </c>
    </row>
    <row r="414" spans="2:6" ht="15" customHeight="1">
      <c r="B414" s="429" t="s">
        <v>537</v>
      </c>
      <c r="C414" s="570">
        <v>7</v>
      </c>
      <c r="D414" s="111" t="s">
        <v>352</v>
      </c>
      <c r="E414" s="312" t="s">
        <v>2193</v>
      </c>
      <c r="F414" s="313" t="s">
        <v>2194</v>
      </c>
    </row>
    <row r="415" spans="2:6" ht="15" customHeight="1">
      <c r="B415" s="429"/>
      <c r="C415" s="571"/>
      <c r="D415" s="112" t="s">
        <v>353</v>
      </c>
      <c r="E415" s="303" t="s">
        <v>733</v>
      </c>
      <c r="F415" s="305" t="s">
        <v>1236</v>
      </c>
    </row>
    <row r="416" spans="2:6" ht="15" customHeight="1">
      <c r="B416" s="429"/>
      <c r="C416" s="571"/>
      <c r="D416" s="112" t="s">
        <v>92</v>
      </c>
      <c r="E416" s="303" t="s">
        <v>733</v>
      </c>
      <c r="F416" s="305" t="s">
        <v>1237</v>
      </c>
    </row>
    <row r="417" spans="2:6" ht="15" customHeight="1">
      <c r="B417" s="429"/>
      <c r="C417" s="571"/>
      <c r="D417" s="112" t="s">
        <v>93</v>
      </c>
      <c r="E417" s="303" t="s">
        <v>94</v>
      </c>
      <c r="F417" s="305" t="s">
        <v>354</v>
      </c>
    </row>
    <row r="418" spans="2:6" ht="15" customHeight="1">
      <c r="B418" s="429"/>
      <c r="C418" s="571"/>
      <c r="D418" s="112" t="s">
        <v>1363</v>
      </c>
      <c r="E418" s="303" t="s">
        <v>1364</v>
      </c>
      <c r="F418" s="305" t="s">
        <v>1238</v>
      </c>
    </row>
    <row r="419" spans="2:6" ht="15" customHeight="1">
      <c r="B419" s="429"/>
      <c r="C419" s="571"/>
      <c r="D419" s="112" t="s">
        <v>1365</v>
      </c>
      <c r="E419" s="303" t="s">
        <v>2195</v>
      </c>
      <c r="F419" s="305" t="s">
        <v>1239</v>
      </c>
    </row>
    <row r="420" spans="2:6" ht="15" customHeight="1">
      <c r="B420" s="429"/>
      <c r="C420" s="572"/>
      <c r="D420" s="113" t="s">
        <v>1366</v>
      </c>
      <c r="E420" s="304" t="s">
        <v>2196</v>
      </c>
      <c r="F420" s="309" t="s">
        <v>2537</v>
      </c>
    </row>
    <row r="421" spans="2:6" ht="15" customHeight="1">
      <c r="B421" s="429" t="s">
        <v>538</v>
      </c>
      <c r="C421" s="570">
        <v>8</v>
      </c>
      <c r="D421" s="111" t="s">
        <v>1367</v>
      </c>
      <c r="E421" s="312" t="s">
        <v>1368</v>
      </c>
      <c r="F421" s="313" t="s">
        <v>1240</v>
      </c>
    </row>
    <row r="422" spans="2:6" ht="15" customHeight="1">
      <c r="B422" s="429"/>
      <c r="C422" s="571"/>
      <c r="D422" s="112" t="s">
        <v>1369</v>
      </c>
      <c r="E422" s="303" t="s">
        <v>1370</v>
      </c>
      <c r="F422" s="305" t="s">
        <v>1241</v>
      </c>
    </row>
    <row r="423" spans="2:6" ht="15" customHeight="1">
      <c r="B423" s="429"/>
      <c r="C423" s="571"/>
      <c r="D423" s="112" t="s">
        <v>1371</v>
      </c>
      <c r="E423" s="303" t="s">
        <v>1727</v>
      </c>
      <c r="F423" s="305" t="s">
        <v>2197</v>
      </c>
    </row>
    <row r="424" spans="2:6" ht="15" customHeight="1">
      <c r="B424" s="429"/>
      <c r="C424" s="571"/>
      <c r="D424" s="112" t="s">
        <v>1728</v>
      </c>
      <c r="E424" s="303" t="s">
        <v>2198</v>
      </c>
      <c r="F424" s="305" t="s">
        <v>1242</v>
      </c>
    </row>
    <row r="425" spans="2:6" ht="15" customHeight="1">
      <c r="B425" s="429"/>
      <c r="C425" s="571"/>
      <c r="D425" s="112" t="s">
        <v>1729</v>
      </c>
      <c r="E425" s="303" t="s">
        <v>1730</v>
      </c>
      <c r="F425" s="305" t="s">
        <v>1243</v>
      </c>
    </row>
    <row r="426" spans="2:6" ht="15" customHeight="1">
      <c r="B426" s="429"/>
      <c r="C426" s="571"/>
      <c r="D426" s="112" t="s">
        <v>1731</v>
      </c>
      <c r="E426" s="303" t="s">
        <v>1730</v>
      </c>
      <c r="F426" s="305" t="s">
        <v>1244</v>
      </c>
    </row>
    <row r="427" spans="2:6" ht="15" customHeight="1">
      <c r="B427" s="429"/>
      <c r="C427" s="571"/>
      <c r="D427" s="112" t="s">
        <v>1732</v>
      </c>
      <c r="E427" s="303" t="s">
        <v>1733</v>
      </c>
      <c r="F427" s="305" t="s">
        <v>1734</v>
      </c>
    </row>
    <row r="428" spans="2:6" ht="15" customHeight="1">
      <c r="B428" s="429"/>
      <c r="C428" s="572"/>
      <c r="D428" s="113" t="s">
        <v>1735</v>
      </c>
      <c r="E428" s="304" t="s">
        <v>1599</v>
      </c>
      <c r="F428" s="309" t="s">
        <v>1245</v>
      </c>
    </row>
    <row r="429" spans="2:6" ht="15" customHeight="1">
      <c r="B429" s="429" t="s">
        <v>539</v>
      </c>
      <c r="C429" s="570">
        <v>8</v>
      </c>
      <c r="D429" s="111" t="s">
        <v>1600</v>
      </c>
      <c r="E429" s="312" t="s">
        <v>2199</v>
      </c>
      <c r="F429" s="313" t="s">
        <v>771</v>
      </c>
    </row>
    <row r="430" spans="2:6" ht="15" customHeight="1">
      <c r="B430" s="429"/>
      <c r="C430" s="571"/>
      <c r="D430" s="112" t="s">
        <v>772</v>
      </c>
      <c r="E430" s="303" t="s">
        <v>773</v>
      </c>
      <c r="F430" s="305" t="s">
        <v>774</v>
      </c>
    </row>
    <row r="431" spans="2:6" ht="15" customHeight="1">
      <c r="B431" s="429"/>
      <c r="C431" s="571"/>
      <c r="D431" s="112" t="s">
        <v>775</v>
      </c>
      <c r="E431" s="303" t="s">
        <v>776</v>
      </c>
      <c r="F431" s="305" t="s">
        <v>2200</v>
      </c>
    </row>
    <row r="432" spans="2:6" ht="15" customHeight="1">
      <c r="B432" s="429"/>
      <c r="C432" s="571"/>
      <c r="D432" s="112" t="s">
        <v>362</v>
      </c>
      <c r="E432" s="303" t="s">
        <v>773</v>
      </c>
      <c r="F432" s="305" t="s">
        <v>2201</v>
      </c>
    </row>
    <row r="433" spans="2:6" ht="15" customHeight="1">
      <c r="B433" s="429"/>
      <c r="C433" s="571"/>
      <c r="D433" s="112" t="s">
        <v>363</v>
      </c>
      <c r="E433" s="303" t="s">
        <v>364</v>
      </c>
      <c r="F433" s="305" t="s">
        <v>1246</v>
      </c>
    </row>
    <row r="434" spans="2:6" ht="15" customHeight="1">
      <c r="B434" s="429"/>
      <c r="C434" s="571"/>
      <c r="D434" s="112" t="s">
        <v>219</v>
      </c>
      <c r="E434" s="303" t="s">
        <v>220</v>
      </c>
      <c r="F434" s="305" t="s">
        <v>2202</v>
      </c>
    </row>
    <row r="435" spans="2:6" ht="15" customHeight="1">
      <c r="B435" s="429"/>
      <c r="C435" s="571"/>
      <c r="D435" s="112" t="s">
        <v>221</v>
      </c>
      <c r="E435" s="303" t="s">
        <v>68</v>
      </c>
      <c r="F435" s="305" t="s">
        <v>69</v>
      </c>
    </row>
    <row r="436" spans="2:6" ht="15" customHeight="1">
      <c r="B436" s="429"/>
      <c r="C436" s="572"/>
      <c r="D436" s="113" t="s">
        <v>70</v>
      </c>
      <c r="E436" s="304" t="s">
        <v>71</v>
      </c>
      <c r="F436" s="309" t="s">
        <v>72</v>
      </c>
    </row>
    <row r="437" spans="2:6" ht="15" customHeight="1">
      <c r="B437" s="36"/>
      <c r="C437" s="36"/>
      <c r="D437" s="36"/>
      <c r="E437" s="373"/>
      <c r="F437" s="374"/>
    </row>
    <row r="438" spans="5:6" ht="15" customHeight="1">
      <c r="E438" s="314"/>
      <c r="F438" s="314"/>
    </row>
    <row r="439" spans="2:6" ht="15" customHeight="1">
      <c r="B439" s="27" t="s">
        <v>621</v>
      </c>
      <c r="C439" s="27" t="s">
        <v>1781</v>
      </c>
      <c r="D439" s="26" t="s">
        <v>1299</v>
      </c>
      <c r="E439" s="399" t="s">
        <v>2468</v>
      </c>
      <c r="F439" s="401"/>
    </row>
    <row r="440" spans="2:6" ht="15" customHeight="1">
      <c r="B440" s="429" t="s">
        <v>540</v>
      </c>
      <c r="C440" s="570">
        <v>7</v>
      </c>
      <c r="D440" s="111" t="s">
        <v>73</v>
      </c>
      <c r="E440" s="312" t="s">
        <v>2203</v>
      </c>
      <c r="F440" s="313" t="s">
        <v>2538</v>
      </c>
    </row>
    <row r="441" spans="2:6" ht="15" customHeight="1">
      <c r="B441" s="429"/>
      <c r="C441" s="571"/>
      <c r="D441" s="112" t="s">
        <v>74</v>
      </c>
      <c r="E441" s="303" t="s">
        <v>75</v>
      </c>
      <c r="F441" s="305" t="s">
        <v>76</v>
      </c>
    </row>
    <row r="442" spans="2:6" ht="15" customHeight="1">
      <c r="B442" s="429"/>
      <c r="C442" s="571"/>
      <c r="D442" s="112" t="s">
        <v>77</v>
      </c>
      <c r="E442" s="303" t="s">
        <v>2204</v>
      </c>
      <c r="F442" s="305" t="s">
        <v>78</v>
      </c>
    </row>
    <row r="443" spans="2:6" ht="15" customHeight="1">
      <c r="B443" s="429"/>
      <c r="C443" s="571"/>
      <c r="D443" s="112" t="s">
        <v>79</v>
      </c>
      <c r="E443" s="303" t="s">
        <v>2205</v>
      </c>
      <c r="F443" s="305" t="s">
        <v>1247</v>
      </c>
    </row>
    <row r="444" spans="2:6" ht="15" customHeight="1">
      <c r="B444" s="429"/>
      <c r="C444" s="571"/>
      <c r="D444" s="112" t="s">
        <v>80</v>
      </c>
      <c r="E444" s="303" t="s">
        <v>2206</v>
      </c>
      <c r="F444" s="305" t="s">
        <v>2207</v>
      </c>
    </row>
    <row r="445" spans="2:6" ht="15" customHeight="1">
      <c r="B445" s="429"/>
      <c r="C445" s="571"/>
      <c r="D445" s="112" t="s">
        <v>81</v>
      </c>
      <c r="E445" s="303" t="s">
        <v>82</v>
      </c>
      <c r="F445" s="305" t="s">
        <v>1248</v>
      </c>
    </row>
    <row r="446" spans="2:6" ht="15" customHeight="1">
      <c r="B446" s="429"/>
      <c r="C446" s="572"/>
      <c r="D446" s="113" t="s">
        <v>1101</v>
      </c>
      <c r="E446" s="304" t="s">
        <v>2204</v>
      </c>
      <c r="F446" s="309" t="s">
        <v>1801</v>
      </c>
    </row>
    <row r="447" spans="2:6" ht="15" customHeight="1">
      <c r="B447" s="429" t="s">
        <v>541</v>
      </c>
      <c r="C447" s="570">
        <v>7</v>
      </c>
      <c r="D447" s="111" t="s">
        <v>1802</v>
      </c>
      <c r="E447" s="312" t="s">
        <v>1803</v>
      </c>
      <c r="F447" s="313" t="s">
        <v>1249</v>
      </c>
    </row>
    <row r="448" spans="2:6" ht="15" customHeight="1">
      <c r="B448" s="429"/>
      <c r="C448" s="571"/>
      <c r="D448" s="112" t="s">
        <v>1804</v>
      </c>
      <c r="E448" s="303" t="s">
        <v>1805</v>
      </c>
      <c r="F448" s="305" t="s">
        <v>1250</v>
      </c>
    </row>
    <row r="449" spans="2:6" ht="15" customHeight="1">
      <c r="B449" s="429"/>
      <c r="C449" s="571"/>
      <c r="D449" s="112" t="s">
        <v>1806</v>
      </c>
      <c r="E449" s="303" t="s">
        <v>2208</v>
      </c>
      <c r="F449" s="305" t="s">
        <v>1251</v>
      </c>
    </row>
    <row r="450" spans="2:6" ht="15" customHeight="1">
      <c r="B450" s="429"/>
      <c r="C450" s="571"/>
      <c r="D450" s="112" t="s">
        <v>1807</v>
      </c>
      <c r="E450" s="303" t="s">
        <v>1808</v>
      </c>
      <c r="F450" s="305" t="s">
        <v>1809</v>
      </c>
    </row>
    <row r="451" spans="2:6" ht="15" customHeight="1">
      <c r="B451" s="429"/>
      <c r="C451" s="571"/>
      <c r="D451" s="112" t="s">
        <v>1810</v>
      </c>
      <c r="E451" s="303" t="s">
        <v>1811</v>
      </c>
      <c r="F451" s="305" t="s">
        <v>2209</v>
      </c>
    </row>
    <row r="452" spans="2:6" ht="15" customHeight="1">
      <c r="B452" s="429"/>
      <c r="C452" s="571"/>
      <c r="D452" s="112" t="s">
        <v>1812</v>
      </c>
      <c r="E452" s="303" t="s">
        <v>1803</v>
      </c>
      <c r="F452" s="305" t="s">
        <v>2210</v>
      </c>
    </row>
    <row r="453" spans="2:6" ht="15" customHeight="1">
      <c r="B453" s="429"/>
      <c r="C453" s="572"/>
      <c r="D453" s="113" t="s">
        <v>1813</v>
      </c>
      <c r="E453" s="304" t="s">
        <v>1814</v>
      </c>
      <c r="F453" s="309" t="s">
        <v>1815</v>
      </c>
    </row>
    <row r="454" spans="2:6" ht="15" customHeight="1">
      <c r="B454" s="471" t="s">
        <v>542</v>
      </c>
      <c r="C454" s="471">
        <v>5</v>
      </c>
      <c r="D454" s="111" t="s">
        <v>1816</v>
      </c>
      <c r="E454" s="312" t="s">
        <v>2211</v>
      </c>
      <c r="F454" s="313" t="s">
        <v>1817</v>
      </c>
    </row>
    <row r="455" spans="2:6" ht="15" customHeight="1">
      <c r="B455" s="472"/>
      <c r="C455" s="472"/>
      <c r="D455" s="112" t="s">
        <v>1818</v>
      </c>
      <c r="E455" s="303" t="s">
        <v>729</v>
      </c>
      <c r="F455" s="305" t="s">
        <v>1252</v>
      </c>
    </row>
    <row r="456" spans="2:6" ht="15" customHeight="1">
      <c r="B456" s="472"/>
      <c r="C456" s="472"/>
      <c r="D456" s="112" t="s">
        <v>1819</v>
      </c>
      <c r="E456" s="303" t="s">
        <v>1820</v>
      </c>
      <c r="F456" s="305" t="s">
        <v>1821</v>
      </c>
    </row>
    <row r="457" spans="2:6" ht="15" customHeight="1">
      <c r="B457" s="472"/>
      <c r="C457" s="472"/>
      <c r="D457" s="112" t="s">
        <v>1822</v>
      </c>
      <c r="E457" s="303" t="s">
        <v>2212</v>
      </c>
      <c r="F457" s="305" t="s">
        <v>1254</v>
      </c>
    </row>
    <row r="458" spans="2:6" ht="15" customHeight="1">
      <c r="B458" s="473"/>
      <c r="C458" s="473"/>
      <c r="D458" s="113" t="s">
        <v>1823</v>
      </c>
      <c r="E458" s="304" t="s">
        <v>701</v>
      </c>
      <c r="F458" s="309" t="s">
        <v>1253</v>
      </c>
    </row>
    <row r="459" spans="2:6" ht="15" customHeight="1">
      <c r="B459" s="471" t="s">
        <v>543</v>
      </c>
      <c r="C459" s="472">
        <v>7</v>
      </c>
      <c r="D459" s="323" t="s">
        <v>702</v>
      </c>
      <c r="E459" s="316" t="s">
        <v>703</v>
      </c>
      <c r="F459" s="317" t="s">
        <v>2213</v>
      </c>
    </row>
    <row r="460" spans="2:6" ht="15" customHeight="1">
      <c r="B460" s="472"/>
      <c r="C460" s="472"/>
      <c r="D460" s="323" t="s">
        <v>1660</v>
      </c>
      <c r="E460" s="316" t="s">
        <v>1661</v>
      </c>
      <c r="F460" s="317" t="s">
        <v>1255</v>
      </c>
    </row>
    <row r="461" spans="2:6" ht="15" customHeight="1">
      <c r="B461" s="472"/>
      <c r="C461" s="472"/>
      <c r="D461" s="112" t="s">
        <v>1662</v>
      </c>
      <c r="E461" s="303" t="s">
        <v>2214</v>
      </c>
      <c r="F461" s="305" t="s">
        <v>1256</v>
      </c>
    </row>
    <row r="462" spans="2:6" ht="15" customHeight="1">
      <c r="B462" s="472"/>
      <c r="C462" s="472"/>
      <c r="D462" s="112" t="s">
        <v>1663</v>
      </c>
      <c r="E462" s="303" t="s">
        <v>1664</v>
      </c>
      <c r="F462" s="305" t="s">
        <v>1257</v>
      </c>
    </row>
    <row r="463" spans="2:6" ht="15" customHeight="1">
      <c r="B463" s="472"/>
      <c r="C463" s="472"/>
      <c r="D463" s="112" t="s">
        <v>1665</v>
      </c>
      <c r="E463" s="303" t="s">
        <v>1666</v>
      </c>
      <c r="F463" s="305" t="s">
        <v>1667</v>
      </c>
    </row>
    <row r="464" spans="2:6" ht="15" customHeight="1">
      <c r="B464" s="472"/>
      <c r="C464" s="472"/>
      <c r="D464" s="112" t="s">
        <v>1668</v>
      </c>
      <c r="E464" s="303" t="s">
        <v>1661</v>
      </c>
      <c r="F464" s="305" t="s">
        <v>2215</v>
      </c>
    </row>
    <row r="465" spans="2:6" ht="15" customHeight="1">
      <c r="B465" s="473"/>
      <c r="C465" s="473"/>
      <c r="D465" s="113" t="s">
        <v>1669</v>
      </c>
      <c r="E465" s="304" t="s">
        <v>1661</v>
      </c>
      <c r="F465" s="309" t="s">
        <v>1258</v>
      </c>
    </row>
    <row r="466" spans="2:6" ht="15" customHeight="1">
      <c r="B466" s="471" t="s">
        <v>544</v>
      </c>
      <c r="C466" s="472">
        <v>7</v>
      </c>
      <c r="D466" s="323" t="s">
        <v>1670</v>
      </c>
      <c r="E466" s="316" t="s">
        <v>2216</v>
      </c>
      <c r="F466" s="317" t="s">
        <v>1259</v>
      </c>
    </row>
    <row r="467" spans="2:6" ht="15" customHeight="1">
      <c r="B467" s="472"/>
      <c r="C467" s="472"/>
      <c r="D467" s="323" t="s">
        <v>1671</v>
      </c>
      <c r="E467" s="316" t="s">
        <v>1672</v>
      </c>
      <c r="F467" s="317" t="s">
        <v>1260</v>
      </c>
    </row>
    <row r="468" spans="2:6" ht="15" customHeight="1">
      <c r="B468" s="472"/>
      <c r="C468" s="472"/>
      <c r="D468" s="112" t="s">
        <v>1673</v>
      </c>
      <c r="E468" s="303" t="s">
        <v>730</v>
      </c>
      <c r="F468" s="305" t="s">
        <v>1674</v>
      </c>
    </row>
    <row r="469" spans="2:6" ht="15" customHeight="1">
      <c r="B469" s="472"/>
      <c r="C469" s="472"/>
      <c r="D469" s="112" t="s">
        <v>1675</v>
      </c>
      <c r="E469" s="303" t="s">
        <v>1676</v>
      </c>
      <c r="F469" s="305" t="s">
        <v>1677</v>
      </c>
    </row>
    <row r="470" spans="2:6" ht="15" customHeight="1">
      <c r="B470" s="472"/>
      <c r="C470" s="472"/>
      <c r="D470" s="112" t="s">
        <v>1678</v>
      </c>
      <c r="E470" s="303" t="s">
        <v>2217</v>
      </c>
      <c r="F470" s="305" t="s">
        <v>355</v>
      </c>
    </row>
    <row r="471" spans="2:6" ht="15" customHeight="1">
      <c r="B471" s="472"/>
      <c r="C471" s="472"/>
      <c r="D471" s="112" t="s">
        <v>1679</v>
      </c>
      <c r="E471" s="303" t="s">
        <v>2218</v>
      </c>
      <c r="F471" s="305" t="s">
        <v>2219</v>
      </c>
    </row>
    <row r="472" spans="2:6" ht="15" customHeight="1">
      <c r="B472" s="473"/>
      <c r="C472" s="473"/>
      <c r="D472" s="113" t="s">
        <v>1680</v>
      </c>
      <c r="E472" s="304" t="s">
        <v>1681</v>
      </c>
      <c r="F472" s="309" t="s">
        <v>841</v>
      </c>
    </row>
    <row r="473" spans="2:6" ht="15" customHeight="1">
      <c r="B473" s="471" t="s">
        <v>545</v>
      </c>
      <c r="C473" s="471">
        <v>8</v>
      </c>
      <c r="D473" s="323" t="s">
        <v>842</v>
      </c>
      <c r="E473" s="316" t="s">
        <v>2220</v>
      </c>
      <c r="F473" s="317" t="s">
        <v>843</v>
      </c>
    </row>
    <row r="474" spans="2:6" ht="15" customHeight="1">
      <c r="B474" s="472"/>
      <c r="C474" s="472"/>
      <c r="D474" s="323" t="s">
        <v>844</v>
      </c>
      <c r="E474" s="316" t="s">
        <v>845</v>
      </c>
      <c r="F474" s="317" t="s">
        <v>1261</v>
      </c>
    </row>
    <row r="475" spans="2:6" ht="15" customHeight="1">
      <c r="B475" s="472"/>
      <c r="C475" s="472"/>
      <c r="D475" s="112" t="s">
        <v>29</v>
      </c>
      <c r="E475" s="303" t="s">
        <v>2221</v>
      </c>
      <c r="F475" s="305" t="s">
        <v>30</v>
      </c>
    </row>
    <row r="476" spans="2:6" ht="15" customHeight="1">
      <c r="B476" s="472"/>
      <c r="C476" s="472"/>
      <c r="D476" s="112" t="s">
        <v>31</v>
      </c>
      <c r="E476" s="303" t="s">
        <v>2222</v>
      </c>
      <c r="F476" s="305" t="s">
        <v>2223</v>
      </c>
    </row>
    <row r="477" spans="2:6" ht="15" customHeight="1">
      <c r="B477" s="472"/>
      <c r="C477" s="472"/>
      <c r="D477" s="112" t="s">
        <v>32</v>
      </c>
      <c r="E477" s="303" t="s">
        <v>2222</v>
      </c>
      <c r="F477" s="305" t="s">
        <v>2224</v>
      </c>
    </row>
    <row r="478" spans="2:6" ht="15" customHeight="1">
      <c r="B478" s="472"/>
      <c r="C478" s="472"/>
      <c r="D478" s="112" t="s">
        <v>33</v>
      </c>
      <c r="E478" s="303" t="s">
        <v>34</v>
      </c>
      <c r="F478" s="305" t="s">
        <v>1262</v>
      </c>
    </row>
    <row r="479" spans="2:6" ht="15" customHeight="1">
      <c r="B479" s="472"/>
      <c r="C479" s="472"/>
      <c r="D479" s="112" t="s">
        <v>35</v>
      </c>
      <c r="E479" s="303" t="s">
        <v>2225</v>
      </c>
      <c r="F479" s="305" t="s">
        <v>789</v>
      </c>
    </row>
    <row r="480" spans="2:6" ht="15" customHeight="1">
      <c r="B480" s="473"/>
      <c r="C480" s="473"/>
      <c r="D480" s="113" t="s">
        <v>790</v>
      </c>
      <c r="E480" s="304" t="s">
        <v>2226</v>
      </c>
      <c r="F480" s="309" t="s">
        <v>1263</v>
      </c>
    </row>
    <row r="481" spans="2:6" ht="15" customHeight="1">
      <c r="B481" s="472" t="s">
        <v>546</v>
      </c>
      <c r="C481" s="472">
        <v>8</v>
      </c>
      <c r="D481" s="323" t="s">
        <v>791</v>
      </c>
      <c r="E481" s="316" t="s">
        <v>792</v>
      </c>
      <c r="F481" s="317" t="s">
        <v>793</v>
      </c>
    </row>
    <row r="482" spans="2:6" ht="15" customHeight="1">
      <c r="B482" s="472"/>
      <c r="C482" s="472"/>
      <c r="D482" s="323" t="s">
        <v>794</v>
      </c>
      <c r="E482" s="316" t="s">
        <v>2227</v>
      </c>
      <c r="F482" s="317" t="s">
        <v>1264</v>
      </c>
    </row>
    <row r="483" spans="2:6" ht="15" customHeight="1">
      <c r="B483" s="472"/>
      <c r="C483" s="472"/>
      <c r="D483" s="112" t="s">
        <v>795</v>
      </c>
      <c r="E483" s="303" t="s">
        <v>2228</v>
      </c>
      <c r="F483" s="305" t="s">
        <v>1265</v>
      </c>
    </row>
    <row r="484" spans="2:6" ht="15" customHeight="1">
      <c r="B484" s="472"/>
      <c r="C484" s="472"/>
      <c r="D484" s="112" t="s">
        <v>796</v>
      </c>
      <c r="E484" s="303" t="s">
        <v>2229</v>
      </c>
      <c r="F484" s="305" t="s">
        <v>1266</v>
      </c>
    </row>
    <row r="485" spans="2:6" ht="15" customHeight="1">
      <c r="B485" s="472"/>
      <c r="C485" s="472"/>
      <c r="D485" s="112" t="s">
        <v>797</v>
      </c>
      <c r="E485" s="303" t="s">
        <v>1500</v>
      </c>
      <c r="F485" s="305" t="s">
        <v>1501</v>
      </c>
    </row>
    <row r="486" spans="2:6" ht="15" customHeight="1">
      <c r="B486" s="472"/>
      <c r="C486" s="472"/>
      <c r="D486" s="112" t="s">
        <v>1502</v>
      </c>
      <c r="E486" s="303" t="s">
        <v>1503</v>
      </c>
      <c r="F486" s="305" t="s">
        <v>1504</v>
      </c>
    </row>
    <row r="487" spans="2:6" ht="15" customHeight="1">
      <c r="B487" s="472"/>
      <c r="C487" s="472"/>
      <c r="D487" s="112" t="s">
        <v>1505</v>
      </c>
      <c r="E487" s="303" t="s">
        <v>2230</v>
      </c>
      <c r="F487" s="305" t="s">
        <v>1506</v>
      </c>
    </row>
    <row r="488" spans="2:6" ht="15" customHeight="1">
      <c r="B488" s="473"/>
      <c r="C488" s="473"/>
      <c r="D488" s="113" t="s">
        <v>2231</v>
      </c>
      <c r="E488" s="304" t="s">
        <v>2232</v>
      </c>
      <c r="F488" s="309" t="s">
        <v>2233</v>
      </c>
    </row>
    <row r="489" spans="2:6" ht="15" customHeight="1">
      <c r="B489" s="36"/>
      <c r="C489" s="36"/>
      <c r="D489" s="36"/>
      <c r="E489" s="373"/>
      <c r="F489" s="374"/>
    </row>
    <row r="490" spans="5:6" ht="15" customHeight="1">
      <c r="E490" s="314"/>
      <c r="F490" s="314"/>
    </row>
    <row r="491" spans="2:6" ht="15" customHeight="1">
      <c r="B491" s="27" t="s">
        <v>621</v>
      </c>
      <c r="C491" s="27" t="s">
        <v>1781</v>
      </c>
      <c r="D491" s="26" t="s">
        <v>1299</v>
      </c>
      <c r="E491" s="399" t="s">
        <v>2470</v>
      </c>
      <c r="F491" s="401"/>
    </row>
    <row r="492" spans="2:6" ht="15" customHeight="1">
      <c r="B492" s="429" t="s">
        <v>547</v>
      </c>
      <c r="C492" s="570">
        <v>7</v>
      </c>
      <c r="D492" s="111" t="s">
        <v>1507</v>
      </c>
      <c r="E492" s="312" t="s">
        <v>2234</v>
      </c>
      <c r="F492" s="313" t="s">
        <v>2235</v>
      </c>
    </row>
    <row r="493" spans="2:6" ht="15" customHeight="1">
      <c r="B493" s="429"/>
      <c r="C493" s="571"/>
      <c r="D493" s="112" t="s">
        <v>1508</v>
      </c>
      <c r="E493" s="303" t="s">
        <v>1509</v>
      </c>
      <c r="F493" s="305" t="s">
        <v>1510</v>
      </c>
    </row>
    <row r="494" spans="2:6" ht="15" customHeight="1">
      <c r="B494" s="429"/>
      <c r="C494" s="571"/>
      <c r="D494" s="112" t="s">
        <v>1511</v>
      </c>
      <c r="E494" s="303" t="s">
        <v>1512</v>
      </c>
      <c r="F494" s="305" t="s">
        <v>1267</v>
      </c>
    </row>
    <row r="495" spans="2:6" ht="15" customHeight="1">
      <c r="B495" s="429"/>
      <c r="C495" s="571"/>
      <c r="D495" s="112" t="s">
        <v>1513</v>
      </c>
      <c r="E495" s="303" t="s">
        <v>1514</v>
      </c>
      <c r="F495" s="305" t="s">
        <v>1268</v>
      </c>
    </row>
    <row r="496" spans="2:6" ht="15" customHeight="1">
      <c r="B496" s="429"/>
      <c r="C496" s="571"/>
      <c r="D496" s="112" t="s">
        <v>1515</v>
      </c>
      <c r="E496" s="303" t="s">
        <v>2236</v>
      </c>
      <c r="F496" s="305" t="s">
        <v>1269</v>
      </c>
    </row>
    <row r="497" spans="2:6" ht="15" customHeight="1">
      <c r="B497" s="429"/>
      <c r="C497" s="571"/>
      <c r="D497" s="112" t="s">
        <v>1516</v>
      </c>
      <c r="E497" s="303" t="s">
        <v>2237</v>
      </c>
      <c r="F497" s="305" t="s">
        <v>1270</v>
      </c>
    </row>
    <row r="498" spans="2:6" ht="15" customHeight="1">
      <c r="B498" s="429"/>
      <c r="C498" s="572"/>
      <c r="D498" s="113" t="s">
        <v>1517</v>
      </c>
      <c r="E498" s="304" t="s">
        <v>2238</v>
      </c>
      <c r="F498" s="309" t="s">
        <v>2239</v>
      </c>
    </row>
    <row r="499" spans="2:6" ht="15" customHeight="1">
      <c r="B499" s="429" t="s">
        <v>548</v>
      </c>
      <c r="C499" s="570">
        <v>7</v>
      </c>
      <c r="D499" s="111" t="s">
        <v>1518</v>
      </c>
      <c r="E499" s="312" t="s">
        <v>2240</v>
      </c>
      <c r="F499" s="313" t="s">
        <v>2241</v>
      </c>
    </row>
    <row r="500" spans="2:6" ht="15" customHeight="1">
      <c r="B500" s="429"/>
      <c r="C500" s="571"/>
      <c r="D500" s="112" t="s">
        <v>1519</v>
      </c>
      <c r="E500" s="303" t="s">
        <v>2242</v>
      </c>
      <c r="F500" s="305" t="s">
        <v>2243</v>
      </c>
    </row>
    <row r="501" spans="2:6" ht="15" customHeight="1">
      <c r="B501" s="429"/>
      <c r="C501" s="571"/>
      <c r="D501" s="112" t="s">
        <v>1520</v>
      </c>
      <c r="E501" s="303" t="s">
        <v>1521</v>
      </c>
      <c r="F501" s="305" t="s">
        <v>1271</v>
      </c>
    </row>
    <row r="502" spans="2:6" ht="15" customHeight="1">
      <c r="B502" s="429"/>
      <c r="C502" s="571"/>
      <c r="D502" s="112" t="s">
        <v>1522</v>
      </c>
      <c r="E502" s="303" t="s">
        <v>2244</v>
      </c>
      <c r="F502" s="305" t="s">
        <v>2245</v>
      </c>
    </row>
    <row r="503" spans="2:6" ht="15" customHeight="1">
      <c r="B503" s="429"/>
      <c r="C503" s="571"/>
      <c r="D503" s="112" t="s">
        <v>1523</v>
      </c>
      <c r="E503" s="303" t="s">
        <v>1521</v>
      </c>
      <c r="F503" s="305" t="s">
        <v>1272</v>
      </c>
    </row>
    <row r="504" spans="2:6" ht="15" customHeight="1">
      <c r="B504" s="429"/>
      <c r="C504" s="571"/>
      <c r="D504" s="112" t="s">
        <v>1524</v>
      </c>
      <c r="E504" s="303" t="s">
        <v>2242</v>
      </c>
      <c r="F504" s="305" t="s">
        <v>1273</v>
      </c>
    </row>
    <row r="505" spans="2:6" ht="15" customHeight="1">
      <c r="B505" s="429"/>
      <c r="C505" s="572"/>
      <c r="D505" s="113" t="s">
        <v>1525</v>
      </c>
      <c r="E505" s="304" t="s">
        <v>2246</v>
      </c>
      <c r="F505" s="309" t="s">
        <v>1274</v>
      </c>
    </row>
    <row r="506" spans="2:6" ht="15" customHeight="1">
      <c r="B506" s="429" t="s">
        <v>549</v>
      </c>
      <c r="C506" s="570">
        <v>8</v>
      </c>
      <c r="D506" s="111" t="s">
        <v>1526</v>
      </c>
      <c r="E506" s="312" t="s">
        <v>1527</v>
      </c>
      <c r="F506" s="313" t="s">
        <v>1528</v>
      </c>
    </row>
    <row r="507" spans="2:6" ht="15" customHeight="1">
      <c r="B507" s="429"/>
      <c r="C507" s="571"/>
      <c r="D507" s="112" t="s">
        <v>1529</v>
      </c>
      <c r="E507" s="303" t="s">
        <v>244</v>
      </c>
      <c r="F507" s="305" t="s">
        <v>1275</v>
      </c>
    </row>
    <row r="508" spans="2:6" ht="15" customHeight="1">
      <c r="B508" s="429"/>
      <c r="C508" s="571"/>
      <c r="D508" s="112" t="s">
        <v>245</v>
      </c>
      <c r="E508" s="303" t="s">
        <v>246</v>
      </c>
      <c r="F508" s="305" t="s">
        <v>247</v>
      </c>
    </row>
    <row r="509" spans="2:6" ht="15" customHeight="1">
      <c r="B509" s="429"/>
      <c r="C509" s="571"/>
      <c r="D509" s="112" t="s">
        <v>248</v>
      </c>
      <c r="E509" s="303" t="s">
        <v>2247</v>
      </c>
      <c r="F509" s="305" t="s">
        <v>1351</v>
      </c>
    </row>
    <row r="510" spans="2:6" ht="15" customHeight="1">
      <c r="B510" s="429"/>
      <c r="C510" s="571"/>
      <c r="D510" s="112" t="s">
        <v>423</v>
      </c>
      <c r="E510" s="303" t="s">
        <v>424</v>
      </c>
      <c r="F510" s="305" t="s">
        <v>425</v>
      </c>
    </row>
    <row r="511" spans="2:6" ht="15" customHeight="1">
      <c r="B511" s="429"/>
      <c r="C511" s="571"/>
      <c r="D511" s="112" t="s">
        <v>426</v>
      </c>
      <c r="E511" s="303" t="s">
        <v>2248</v>
      </c>
      <c r="F511" s="305" t="s">
        <v>1276</v>
      </c>
    </row>
    <row r="512" spans="2:6" ht="15" customHeight="1">
      <c r="B512" s="429"/>
      <c r="C512" s="571"/>
      <c r="D512" s="112" t="s">
        <v>427</v>
      </c>
      <c r="E512" s="303" t="s">
        <v>84</v>
      </c>
      <c r="F512" s="305" t="s">
        <v>1277</v>
      </c>
    </row>
    <row r="513" spans="2:6" ht="15" customHeight="1">
      <c r="B513" s="429"/>
      <c r="C513" s="572"/>
      <c r="D513" s="113" t="s">
        <v>49</v>
      </c>
      <c r="E513" s="304" t="s">
        <v>2249</v>
      </c>
      <c r="F513" s="309" t="s">
        <v>356</v>
      </c>
    </row>
    <row r="514" spans="2:6" ht="15" customHeight="1">
      <c r="B514" s="429" t="s">
        <v>550</v>
      </c>
      <c r="C514" s="570">
        <v>7</v>
      </c>
      <c r="D514" s="111" t="s">
        <v>85</v>
      </c>
      <c r="E514" s="312" t="s">
        <v>86</v>
      </c>
      <c r="F514" s="313" t="s">
        <v>1278</v>
      </c>
    </row>
    <row r="515" spans="2:6" ht="15" customHeight="1">
      <c r="B515" s="429"/>
      <c r="C515" s="571"/>
      <c r="D515" s="112" t="s">
        <v>87</v>
      </c>
      <c r="E515" s="303" t="s">
        <v>88</v>
      </c>
      <c r="F515" s="305" t="s">
        <v>89</v>
      </c>
    </row>
    <row r="516" spans="2:6" ht="15" customHeight="1">
      <c r="B516" s="429"/>
      <c r="C516" s="571"/>
      <c r="D516" s="112" t="s">
        <v>90</v>
      </c>
      <c r="E516" s="303" t="s">
        <v>2250</v>
      </c>
      <c r="F516" s="305" t="s">
        <v>357</v>
      </c>
    </row>
    <row r="517" spans="2:6" ht="15" customHeight="1">
      <c r="B517" s="429"/>
      <c r="C517" s="571"/>
      <c r="D517" s="112" t="s">
        <v>459</v>
      </c>
      <c r="E517" s="303" t="s">
        <v>2251</v>
      </c>
      <c r="F517" s="305" t="s">
        <v>2252</v>
      </c>
    </row>
    <row r="518" spans="2:6" ht="15" customHeight="1">
      <c r="B518" s="429"/>
      <c r="C518" s="571"/>
      <c r="D518" s="112" t="s">
        <v>460</v>
      </c>
      <c r="E518" s="303" t="s">
        <v>458</v>
      </c>
      <c r="F518" s="305" t="s">
        <v>1279</v>
      </c>
    </row>
    <row r="519" spans="2:6" ht="15" customHeight="1">
      <c r="B519" s="429"/>
      <c r="C519" s="571"/>
      <c r="D519" s="112" t="s">
        <v>1846</v>
      </c>
      <c r="E519" s="303" t="s">
        <v>1847</v>
      </c>
      <c r="F519" s="305" t="s">
        <v>2253</v>
      </c>
    </row>
    <row r="520" spans="2:6" ht="15" customHeight="1">
      <c r="B520" s="429"/>
      <c r="C520" s="572"/>
      <c r="D520" s="113" t="s">
        <v>1848</v>
      </c>
      <c r="E520" s="304" t="s">
        <v>1847</v>
      </c>
      <c r="F520" s="309" t="s">
        <v>2254</v>
      </c>
    </row>
    <row r="521" spans="2:6" ht="15" customHeight="1">
      <c r="B521" s="429" t="s">
        <v>551</v>
      </c>
      <c r="C521" s="570">
        <v>8</v>
      </c>
      <c r="D521" s="111" t="s">
        <v>1849</v>
      </c>
      <c r="E521" s="312" t="s">
        <v>1736</v>
      </c>
      <c r="F521" s="313" t="s">
        <v>1280</v>
      </c>
    </row>
    <row r="522" spans="2:6" ht="15" customHeight="1">
      <c r="B522" s="429"/>
      <c r="C522" s="571"/>
      <c r="D522" s="112" t="s">
        <v>1737</v>
      </c>
      <c r="E522" s="303" t="s">
        <v>2255</v>
      </c>
      <c r="F522" s="305" t="s">
        <v>1281</v>
      </c>
    </row>
    <row r="523" spans="2:6" ht="15" customHeight="1">
      <c r="B523" s="429"/>
      <c r="C523" s="571"/>
      <c r="D523" s="112" t="s">
        <v>1738</v>
      </c>
      <c r="E523" s="303" t="s">
        <v>2256</v>
      </c>
      <c r="F523" s="305" t="s">
        <v>1282</v>
      </c>
    </row>
    <row r="524" spans="2:6" ht="15" customHeight="1">
      <c r="B524" s="429"/>
      <c r="C524" s="571"/>
      <c r="D524" s="112" t="s">
        <v>1739</v>
      </c>
      <c r="E524" s="303" t="s">
        <v>2257</v>
      </c>
      <c r="F524" s="305" t="s">
        <v>2258</v>
      </c>
    </row>
    <row r="525" spans="2:6" ht="15" customHeight="1">
      <c r="B525" s="429"/>
      <c r="C525" s="571"/>
      <c r="D525" s="112" t="s">
        <v>1740</v>
      </c>
      <c r="E525" s="303" t="s">
        <v>2259</v>
      </c>
      <c r="F525" s="305" t="s">
        <v>1283</v>
      </c>
    </row>
    <row r="526" spans="2:6" ht="15" customHeight="1">
      <c r="B526" s="429"/>
      <c r="C526" s="571"/>
      <c r="D526" s="112" t="s">
        <v>1741</v>
      </c>
      <c r="E526" s="303" t="s">
        <v>2260</v>
      </c>
      <c r="F526" s="305" t="s">
        <v>1284</v>
      </c>
    </row>
    <row r="527" spans="2:6" ht="15" customHeight="1">
      <c r="B527" s="429"/>
      <c r="C527" s="571"/>
      <c r="D527" s="112" t="s">
        <v>1742</v>
      </c>
      <c r="E527" s="303" t="s">
        <v>2261</v>
      </c>
      <c r="F527" s="305" t="s">
        <v>2262</v>
      </c>
    </row>
    <row r="528" spans="2:6" ht="15" customHeight="1">
      <c r="B528" s="429"/>
      <c r="C528" s="572"/>
      <c r="D528" s="113" t="s">
        <v>1743</v>
      </c>
      <c r="E528" s="304" t="s">
        <v>2263</v>
      </c>
      <c r="F528" s="309" t="s">
        <v>1285</v>
      </c>
    </row>
    <row r="529" spans="2:6" ht="15" customHeight="1">
      <c r="B529" s="429" t="s">
        <v>552</v>
      </c>
      <c r="C529" s="570">
        <v>7</v>
      </c>
      <c r="D529" s="111" t="s">
        <v>1744</v>
      </c>
      <c r="E529" s="312" t="s">
        <v>2264</v>
      </c>
      <c r="F529" s="313" t="s">
        <v>1745</v>
      </c>
    </row>
    <row r="530" spans="2:6" ht="15" customHeight="1">
      <c r="B530" s="429"/>
      <c r="C530" s="571"/>
      <c r="D530" s="112" t="s">
        <v>1746</v>
      </c>
      <c r="E530" s="303" t="s">
        <v>2265</v>
      </c>
      <c r="F530" s="305" t="s">
        <v>1747</v>
      </c>
    </row>
    <row r="531" spans="2:6" ht="15" customHeight="1">
      <c r="B531" s="429"/>
      <c r="C531" s="571"/>
      <c r="D531" s="112" t="s">
        <v>1748</v>
      </c>
      <c r="E531" s="303" t="s">
        <v>2266</v>
      </c>
      <c r="F531" s="305" t="s">
        <v>1749</v>
      </c>
    </row>
    <row r="532" spans="2:6" ht="15" customHeight="1">
      <c r="B532" s="429"/>
      <c r="C532" s="571"/>
      <c r="D532" s="112" t="s">
        <v>1750</v>
      </c>
      <c r="E532" s="303" t="s">
        <v>2267</v>
      </c>
      <c r="F532" s="305" t="s">
        <v>962</v>
      </c>
    </row>
    <row r="533" spans="2:6" ht="15" customHeight="1">
      <c r="B533" s="429"/>
      <c r="C533" s="571"/>
      <c r="D533" s="112" t="s">
        <v>963</v>
      </c>
      <c r="E533" s="303" t="s">
        <v>2267</v>
      </c>
      <c r="F533" s="305" t="s">
        <v>964</v>
      </c>
    </row>
    <row r="534" spans="2:6" ht="15" customHeight="1">
      <c r="B534" s="429"/>
      <c r="C534" s="571"/>
      <c r="D534" s="112" t="s">
        <v>965</v>
      </c>
      <c r="E534" s="303" t="s">
        <v>2268</v>
      </c>
      <c r="F534" s="305" t="s">
        <v>1286</v>
      </c>
    </row>
    <row r="535" spans="2:6" ht="15" customHeight="1">
      <c r="B535" s="429"/>
      <c r="C535" s="572"/>
      <c r="D535" s="113" t="s">
        <v>966</v>
      </c>
      <c r="E535" s="304" t="s">
        <v>2269</v>
      </c>
      <c r="F535" s="309" t="s">
        <v>1287</v>
      </c>
    </row>
    <row r="536" spans="2:6" ht="15" customHeight="1">
      <c r="B536" s="429" t="s">
        <v>553</v>
      </c>
      <c r="C536" s="570">
        <v>7</v>
      </c>
      <c r="D536" s="111" t="s">
        <v>967</v>
      </c>
      <c r="E536" s="312" t="s">
        <v>2270</v>
      </c>
      <c r="F536" s="313" t="s">
        <v>1288</v>
      </c>
    </row>
    <row r="537" spans="2:6" ht="15" customHeight="1">
      <c r="B537" s="429"/>
      <c r="C537" s="571"/>
      <c r="D537" s="112" t="s">
        <v>968</v>
      </c>
      <c r="E537" s="303" t="s">
        <v>969</v>
      </c>
      <c r="F537" s="305" t="s">
        <v>1289</v>
      </c>
    </row>
    <row r="538" spans="2:6" ht="15" customHeight="1">
      <c r="B538" s="429"/>
      <c r="C538" s="571"/>
      <c r="D538" s="112" t="s">
        <v>970</v>
      </c>
      <c r="E538" s="303" t="s">
        <v>2271</v>
      </c>
      <c r="F538" s="305" t="s">
        <v>1290</v>
      </c>
    </row>
    <row r="539" spans="2:6" ht="15" customHeight="1">
      <c r="B539" s="429"/>
      <c r="C539" s="571"/>
      <c r="D539" s="112" t="s">
        <v>1110</v>
      </c>
      <c r="E539" s="303" t="s">
        <v>1111</v>
      </c>
      <c r="F539" s="305" t="s">
        <v>2272</v>
      </c>
    </row>
    <row r="540" spans="2:6" ht="15" customHeight="1">
      <c r="B540" s="429"/>
      <c r="C540" s="571"/>
      <c r="D540" s="112" t="s">
        <v>1112</v>
      </c>
      <c r="E540" s="303" t="s">
        <v>2273</v>
      </c>
      <c r="F540" s="305" t="s">
        <v>1113</v>
      </c>
    </row>
    <row r="541" spans="2:6" ht="15" customHeight="1">
      <c r="B541" s="429"/>
      <c r="C541" s="571"/>
      <c r="D541" s="112" t="s">
        <v>1114</v>
      </c>
      <c r="E541" s="303" t="s">
        <v>2274</v>
      </c>
      <c r="F541" s="305" t="s">
        <v>1291</v>
      </c>
    </row>
    <row r="542" spans="2:6" ht="15" customHeight="1">
      <c r="B542" s="429"/>
      <c r="C542" s="572"/>
      <c r="D542" s="113" t="s">
        <v>1755</v>
      </c>
      <c r="E542" s="304" t="s">
        <v>2275</v>
      </c>
      <c r="F542" s="309" t="s">
        <v>1292</v>
      </c>
    </row>
    <row r="543" spans="2:6" ht="15" customHeight="1">
      <c r="B543" s="36"/>
      <c r="C543" s="36"/>
      <c r="D543" s="36"/>
      <c r="E543" s="373"/>
      <c r="F543" s="374"/>
    </row>
    <row r="544" spans="5:6" ht="15" customHeight="1">
      <c r="E544" s="314"/>
      <c r="F544" s="314"/>
    </row>
    <row r="545" spans="2:6" ht="15" customHeight="1">
      <c r="B545" s="27" t="s">
        <v>621</v>
      </c>
      <c r="C545" s="27" t="s">
        <v>1781</v>
      </c>
      <c r="D545" s="26" t="s">
        <v>1299</v>
      </c>
      <c r="E545" s="399" t="s">
        <v>2470</v>
      </c>
      <c r="F545" s="401"/>
    </row>
    <row r="546" spans="2:6" ht="15" customHeight="1">
      <c r="B546" s="429" t="s">
        <v>554</v>
      </c>
      <c r="C546" s="570">
        <v>7</v>
      </c>
      <c r="D546" s="111" t="s">
        <v>1756</v>
      </c>
      <c r="E546" s="312" t="s">
        <v>2276</v>
      </c>
      <c r="F546" s="313" t="s">
        <v>1293</v>
      </c>
    </row>
    <row r="547" spans="2:6" ht="15" customHeight="1">
      <c r="B547" s="429"/>
      <c r="C547" s="571"/>
      <c r="D547" s="112" t="s">
        <v>1757</v>
      </c>
      <c r="E547" s="303" t="s">
        <v>2277</v>
      </c>
      <c r="F547" s="305" t="s">
        <v>1294</v>
      </c>
    </row>
    <row r="548" spans="2:6" ht="15" customHeight="1">
      <c r="B548" s="429"/>
      <c r="C548" s="571"/>
      <c r="D548" s="112" t="s">
        <v>1758</v>
      </c>
      <c r="E548" s="303" t="s">
        <v>2277</v>
      </c>
      <c r="F548" s="305" t="s">
        <v>1295</v>
      </c>
    </row>
    <row r="549" spans="2:6" ht="15" customHeight="1">
      <c r="B549" s="429"/>
      <c r="C549" s="571"/>
      <c r="D549" s="112" t="s">
        <v>1759</v>
      </c>
      <c r="E549" s="303" t="s">
        <v>2278</v>
      </c>
      <c r="F549" s="305" t="s">
        <v>1296</v>
      </c>
    </row>
    <row r="550" spans="2:6" ht="15" customHeight="1">
      <c r="B550" s="429"/>
      <c r="C550" s="571"/>
      <c r="D550" s="112" t="s">
        <v>1760</v>
      </c>
      <c r="E550" s="303" t="s">
        <v>2278</v>
      </c>
      <c r="F550" s="305" t="s">
        <v>0</v>
      </c>
    </row>
    <row r="551" spans="2:6" ht="15" customHeight="1">
      <c r="B551" s="429"/>
      <c r="C551" s="571"/>
      <c r="D551" s="112" t="s">
        <v>1761</v>
      </c>
      <c r="E551" s="303" t="s">
        <v>2279</v>
      </c>
      <c r="F551" s="305" t="s">
        <v>2280</v>
      </c>
    </row>
    <row r="552" spans="2:6" ht="15" customHeight="1">
      <c r="B552" s="429"/>
      <c r="C552" s="572"/>
      <c r="D552" s="113" t="s">
        <v>1762</v>
      </c>
      <c r="E552" s="304" t="s">
        <v>2281</v>
      </c>
      <c r="F552" s="309" t="s">
        <v>1</v>
      </c>
    </row>
    <row r="553" spans="2:6" ht="15" customHeight="1">
      <c r="B553" s="429" t="s">
        <v>555</v>
      </c>
      <c r="C553" s="570">
        <v>7</v>
      </c>
      <c r="D553" s="111" t="s">
        <v>777</v>
      </c>
      <c r="E553" s="312" t="s">
        <v>778</v>
      </c>
      <c r="F553" s="313" t="s">
        <v>2</v>
      </c>
    </row>
    <row r="554" spans="2:6" ht="15" customHeight="1">
      <c r="B554" s="429"/>
      <c r="C554" s="571"/>
      <c r="D554" s="112" t="s">
        <v>779</v>
      </c>
      <c r="E554" s="324" t="s">
        <v>2282</v>
      </c>
      <c r="F554" s="305" t="s">
        <v>3</v>
      </c>
    </row>
    <row r="555" spans="2:6" ht="15" customHeight="1">
      <c r="B555" s="429"/>
      <c r="C555" s="571"/>
      <c r="D555" s="112" t="s">
        <v>622</v>
      </c>
      <c r="E555" s="303" t="s">
        <v>2283</v>
      </c>
      <c r="F555" s="305" t="s">
        <v>4</v>
      </c>
    </row>
    <row r="556" spans="2:6" ht="15" customHeight="1">
      <c r="B556" s="429"/>
      <c r="C556" s="571"/>
      <c r="D556" s="112" t="s">
        <v>623</v>
      </c>
      <c r="E556" s="303" t="s">
        <v>2284</v>
      </c>
      <c r="F556" s="305" t="s">
        <v>5</v>
      </c>
    </row>
    <row r="557" spans="2:6" ht="15" customHeight="1">
      <c r="B557" s="429"/>
      <c r="C557" s="571"/>
      <c r="D557" s="112" t="s">
        <v>624</v>
      </c>
      <c r="E557" s="303" t="s">
        <v>2285</v>
      </c>
      <c r="F557" s="305" t="s">
        <v>6</v>
      </c>
    </row>
    <row r="558" spans="2:6" ht="15" customHeight="1">
      <c r="B558" s="429"/>
      <c r="C558" s="571"/>
      <c r="D558" s="112" t="s">
        <v>625</v>
      </c>
      <c r="E558" s="303" t="s">
        <v>2286</v>
      </c>
      <c r="F558" s="305" t="s">
        <v>7</v>
      </c>
    </row>
    <row r="559" spans="2:6" ht="15" customHeight="1">
      <c r="B559" s="429"/>
      <c r="C559" s="572"/>
      <c r="D559" s="113" t="s">
        <v>626</v>
      </c>
      <c r="E559" s="304" t="s">
        <v>2287</v>
      </c>
      <c r="F559" s="309" t="s">
        <v>8</v>
      </c>
    </row>
    <row r="560" spans="2:6" ht="15" customHeight="1">
      <c r="B560" s="429" t="s">
        <v>556</v>
      </c>
      <c r="C560" s="570">
        <v>7</v>
      </c>
      <c r="D560" s="111" t="s">
        <v>1637</v>
      </c>
      <c r="E560" s="312" t="s">
        <v>1638</v>
      </c>
      <c r="F560" s="313" t="s">
        <v>1639</v>
      </c>
    </row>
    <row r="561" spans="2:6" ht="15" customHeight="1">
      <c r="B561" s="429"/>
      <c r="C561" s="571"/>
      <c r="D561" s="112" t="s">
        <v>1640</v>
      </c>
      <c r="E561" s="303" t="s">
        <v>2288</v>
      </c>
      <c r="F561" s="305" t="s">
        <v>9</v>
      </c>
    </row>
    <row r="562" spans="2:6" ht="15" customHeight="1">
      <c r="B562" s="429"/>
      <c r="C562" s="571"/>
      <c r="D562" s="112" t="s">
        <v>1145</v>
      </c>
      <c r="E562" s="303" t="s">
        <v>2289</v>
      </c>
      <c r="F562" s="305" t="s">
        <v>10</v>
      </c>
    </row>
    <row r="563" spans="2:6" ht="15" customHeight="1">
      <c r="B563" s="429"/>
      <c r="C563" s="571"/>
      <c r="D563" s="112" t="s">
        <v>940</v>
      </c>
      <c r="E563" s="303" t="s">
        <v>2289</v>
      </c>
      <c r="F563" s="305" t="s">
        <v>941</v>
      </c>
    </row>
    <row r="564" spans="2:6" ht="15" customHeight="1">
      <c r="B564" s="429"/>
      <c r="C564" s="571"/>
      <c r="D564" s="112" t="s">
        <v>942</v>
      </c>
      <c r="E564" s="303" t="s">
        <v>2290</v>
      </c>
      <c r="F564" s="305" t="s">
        <v>943</v>
      </c>
    </row>
    <row r="565" spans="2:6" ht="15" customHeight="1">
      <c r="B565" s="429"/>
      <c r="C565" s="571"/>
      <c r="D565" s="112" t="s">
        <v>944</v>
      </c>
      <c r="E565" s="303" t="s">
        <v>2291</v>
      </c>
      <c r="F565" s="305" t="s">
        <v>945</v>
      </c>
    </row>
    <row r="566" spans="2:6" ht="15" customHeight="1">
      <c r="B566" s="429"/>
      <c r="C566" s="572"/>
      <c r="D566" s="113" t="s">
        <v>946</v>
      </c>
      <c r="E566" s="304" t="s">
        <v>2292</v>
      </c>
      <c r="F566" s="309" t="s">
        <v>11</v>
      </c>
    </row>
    <row r="567" spans="2:6" ht="15" customHeight="1">
      <c r="B567" s="471" t="s">
        <v>557</v>
      </c>
      <c r="C567" s="570">
        <v>8</v>
      </c>
      <c r="D567" s="111" t="s">
        <v>50</v>
      </c>
      <c r="E567" s="312" t="s">
        <v>2293</v>
      </c>
      <c r="F567" s="313" t="s">
        <v>272</v>
      </c>
    </row>
    <row r="568" spans="2:6" ht="15" customHeight="1">
      <c r="B568" s="472"/>
      <c r="C568" s="571"/>
      <c r="D568" s="112" t="s">
        <v>51</v>
      </c>
      <c r="E568" s="303" t="s">
        <v>2294</v>
      </c>
      <c r="F568" s="305" t="s">
        <v>2295</v>
      </c>
    </row>
    <row r="569" spans="2:6" ht="15" customHeight="1">
      <c r="B569" s="472"/>
      <c r="C569" s="571"/>
      <c r="D569" s="112" t="s">
        <v>52</v>
      </c>
      <c r="E569" s="303" t="s">
        <v>96</v>
      </c>
      <c r="F569" s="305" t="s">
        <v>12</v>
      </c>
    </row>
    <row r="570" spans="2:6" ht="15" customHeight="1">
      <c r="B570" s="472"/>
      <c r="C570" s="571"/>
      <c r="D570" s="112" t="s">
        <v>53</v>
      </c>
      <c r="E570" s="303" t="s">
        <v>2296</v>
      </c>
      <c r="F570" s="305" t="s">
        <v>13</v>
      </c>
    </row>
    <row r="571" spans="2:6" ht="15" customHeight="1">
      <c r="B571" s="472"/>
      <c r="C571" s="571"/>
      <c r="D571" s="112" t="s">
        <v>54</v>
      </c>
      <c r="E571" s="303" t="s">
        <v>2297</v>
      </c>
      <c r="F571" s="305" t="s">
        <v>1628</v>
      </c>
    </row>
    <row r="572" spans="2:6" ht="15" customHeight="1">
      <c r="B572" s="472"/>
      <c r="C572" s="571"/>
      <c r="D572" s="112" t="s">
        <v>55</v>
      </c>
      <c r="E572" s="303" t="s">
        <v>2298</v>
      </c>
      <c r="F572" s="305" t="s">
        <v>1629</v>
      </c>
    </row>
    <row r="573" spans="2:6" ht="15" customHeight="1">
      <c r="B573" s="472"/>
      <c r="C573" s="571"/>
      <c r="D573" s="112" t="s">
        <v>56</v>
      </c>
      <c r="E573" s="303" t="s">
        <v>2299</v>
      </c>
      <c r="F573" s="305" t="s">
        <v>1630</v>
      </c>
    </row>
    <row r="574" spans="2:6" ht="15" customHeight="1">
      <c r="B574" s="473"/>
      <c r="C574" s="572"/>
      <c r="D574" s="113" t="s">
        <v>57</v>
      </c>
      <c r="E574" s="304" t="s">
        <v>2300</v>
      </c>
      <c r="F574" s="309" t="s">
        <v>1631</v>
      </c>
    </row>
    <row r="575" spans="2:8" ht="15" customHeight="1">
      <c r="B575" s="471" t="s">
        <v>562</v>
      </c>
      <c r="C575" s="570">
        <v>7</v>
      </c>
      <c r="D575" s="298" t="s">
        <v>2301</v>
      </c>
      <c r="E575" s="312" t="s">
        <v>2302</v>
      </c>
      <c r="F575" s="313" t="s">
        <v>14</v>
      </c>
      <c r="H575" s="297"/>
    </row>
    <row r="576" spans="2:6" ht="15" customHeight="1">
      <c r="B576" s="472"/>
      <c r="C576" s="571"/>
      <c r="D576" s="299" t="s">
        <v>2303</v>
      </c>
      <c r="E576" s="303" t="s">
        <v>2304</v>
      </c>
      <c r="F576" s="305" t="s">
        <v>15</v>
      </c>
    </row>
    <row r="577" spans="2:6" ht="15" customHeight="1">
      <c r="B577" s="472"/>
      <c r="C577" s="571"/>
      <c r="D577" s="299" t="s">
        <v>2305</v>
      </c>
      <c r="E577" s="303" t="s">
        <v>2306</v>
      </c>
      <c r="F577" s="305" t="s">
        <v>2307</v>
      </c>
    </row>
    <row r="578" spans="2:6" ht="15" customHeight="1">
      <c r="B578" s="472"/>
      <c r="C578" s="571"/>
      <c r="D578" s="299" t="s">
        <v>2308</v>
      </c>
      <c r="E578" s="303" t="s">
        <v>2309</v>
      </c>
      <c r="F578" s="305" t="s">
        <v>17</v>
      </c>
    </row>
    <row r="579" spans="2:6" ht="15" customHeight="1">
      <c r="B579" s="472"/>
      <c r="C579" s="571"/>
      <c r="D579" s="299" t="s">
        <v>2310</v>
      </c>
      <c r="E579" s="303" t="s">
        <v>2311</v>
      </c>
      <c r="F579" s="305" t="s">
        <v>2312</v>
      </c>
    </row>
    <row r="580" spans="2:6" ht="15" customHeight="1">
      <c r="B580" s="472"/>
      <c r="C580" s="571"/>
      <c r="D580" s="299" t="s">
        <v>2313</v>
      </c>
      <c r="E580" s="303" t="s">
        <v>2314</v>
      </c>
      <c r="F580" s="305" t="s">
        <v>18</v>
      </c>
    </row>
    <row r="581" spans="2:6" ht="15" customHeight="1">
      <c r="B581" s="473"/>
      <c r="C581" s="572"/>
      <c r="D581" s="114" t="s">
        <v>2315</v>
      </c>
      <c r="E581" s="304" t="s">
        <v>2316</v>
      </c>
      <c r="F581" s="309" t="s">
        <v>19</v>
      </c>
    </row>
  </sheetData>
  <sheetProtection/>
  <mergeCells count="160">
    <mergeCell ref="B575:B581"/>
    <mergeCell ref="C575:C581"/>
    <mergeCell ref="B553:B559"/>
    <mergeCell ref="C553:C559"/>
    <mergeCell ref="B560:B566"/>
    <mergeCell ref="C560:C566"/>
    <mergeCell ref="B567:B574"/>
    <mergeCell ref="B514:B520"/>
    <mergeCell ref="C514:C520"/>
    <mergeCell ref="C529:C535"/>
    <mergeCell ref="B536:B542"/>
    <mergeCell ref="C536:C542"/>
    <mergeCell ref="C567:C574"/>
    <mergeCell ref="B546:B552"/>
    <mergeCell ref="C546:C552"/>
    <mergeCell ref="B529:B535"/>
    <mergeCell ref="E545:F545"/>
    <mergeCell ref="B481:B488"/>
    <mergeCell ref="C481:C488"/>
    <mergeCell ref="C492:C498"/>
    <mergeCell ref="B499:B505"/>
    <mergeCell ref="C499:C505"/>
    <mergeCell ref="B506:B513"/>
    <mergeCell ref="C506:C513"/>
    <mergeCell ref="B521:B528"/>
    <mergeCell ref="C521:C528"/>
    <mergeCell ref="B459:B465"/>
    <mergeCell ref="C459:C465"/>
    <mergeCell ref="B466:B472"/>
    <mergeCell ref="C466:C472"/>
    <mergeCell ref="B473:B480"/>
    <mergeCell ref="C473:C480"/>
    <mergeCell ref="E439:F439"/>
    <mergeCell ref="B440:B446"/>
    <mergeCell ref="C440:C446"/>
    <mergeCell ref="B447:B453"/>
    <mergeCell ref="C447:C453"/>
    <mergeCell ref="B454:B458"/>
    <mergeCell ref="C454:C458"/>
    <mergeCell ref="E390:F390"/>
    <mergeCell ref="B399:B406"/>
    <mergeCell ref="C399:C406"/>
    <mergeCell ref="B414:B420"/>
    <mergeCell ref="C414:C420"/>
    <mergeCell ref="B429:B436"/>
    <mergeCell ref="C429:C436"/>
    <mergeCell ref="B421:B428"/>
    <mergeCell ref="C421:C428"/>
    <mergeCell ref="B367:B372"/>
    <mergeCell ref="C367:C372"/>
    <mergeCell ref="B373:B380"/>
    <mergeCell ref="C373:C380"/>
    <mergeCell ref="B381:B387"/>
    <mergeCell ref="C381:C387"/>
    <mergeCell ref="E342:F342"/>
    <mergeCell ref="B343:B349"/>
    <mergeCell ref="C343:C349"/>
    <mergeCell ref="B350:B357"/>
    <mergeCell ref="C350:C357"/>
    <mergeCell ref="B358:B366"/>
    <mergeCell ref="C358:C366"/>
    <mergeCell ref="B324:B331"/>
    <mergeCell ref="C324:C331"/>
    <mergeCell ref="B332:B339"/>
    <mergeCell ref="C332:C339"/>
    <mergeCell ref="C310:C316"/>
    <mergeCell ref="C317:C323"/>
    <mergeCell ref="B284:B290"/>
    <mergeCell ref="C284:C290"/>
    <mergeCell ref="E293:F293"/>
    <mergeCell ref="B294:B301"/>
    <mergeCell ref="C294:C301"/>
    <mergeCell ref="B302:B309"/>
    <mergeCell ref="C302:C309"/>
    <mergeCell ref="B261:B267"/>
    <mergeCell ref="C261:C267"/>
    <mergeCell ref="C247:C253"/>
    <mergeCell ref="C254:C260"/>
    <mergeCell ref="B276:B283"/>
    <mergeCell ref="C276:C283"/>
    <mergeCell ref="B222:B227"/>
    <mergeCell ref="C222:C227"/>
    <mergeCell ref="B228:B235"/>
    <mergeCell ref="C228:C235"/>
    <mergeCell ref="E238:F238"/>
    <mergeCell ref="B239:B246"/>
    <mergeCell ref="C239:C246"/>
    <mergeCell ref="B200:B208"/>
    <mergeCell ref="C200:C208"/>
    <mergeCell ref="B209:B213"/>
    <mergeCell ref="C209:C213"/>
    <mergeCell ref="B214:B221"/>
    <mergeCell ref="C214:C221"/>
    <mergeCell ref="B178:B182"/>
    <mergeCell ref="C178:C182"/>
    <mergeCell ref="E185:F185"/>
    <mergeCell ref="B186:B192"/>
    <mergeCell ref="C186:C192"/>
    <mergeCell ref="B193:B199"/>
    <mergeCell ref="C193:C199"/>
    <mergeCell ref="C149:C155"/>
    <mergeCell ref="B156:B162"/>
    <mergeCell ref="C156:C162"/>
    <mergeCell ref="B163:B170"/>
    <mergeCell ref="C163:C170"/>
    <mergeCell ref="B171:B177"/>
    <mergeCell ref="C171:C177"/>
    <mergeCell ref="C67:C73"/>
    <mergeCell ref="B74:B81"/>
    <mergeCell ref="C74:C81"/>
    <mergeCell ref="E132:F132"/>
    <mergeCell ref="B133:B140"/>
    <mergeCell ref="C133:C140"/>
    <mergeCell ref="B107:B113"/>
    <mergeCell ref="C107:C113"/>
    <mergeCell ref="B114:B121"/>
    <mergeCell ref="C114:C121"/>
    <mergeCell ref="E84:F84"/>
    <mergeCell ref="B85:B92"/>
    <mergeCell ref="C85:C92"/>
    <mergeCell ref="C407:C413"/>
    <mergeCell ref="B310:B316"/>
    <mergeCell ref="B317:B323"/>
    <mergeCell ref="B391:B398"/>
    <mergeCell ref="C391:C398"/>
    <mergeCell ref="B141:B148"/>
    <mergeCell ref="C141:C148"/>
    <mergeCell ref="E29:F29"/>
    <mergeCell ref="B30:B36"/>
    <mergeCell ref="C30:C36"/>
    <mergeCell ref="B37:B44"/>
    <mergeCell ref="C37:C44"/>
    <mergeCell ref="B45:B51"/>
    <mergeCell ref="C45:C51"/>
    <mergeCell ref="B4:B11"/>
    <mergeCell ref="B12:B19"/>
    <mergeCell ref="B20:B26"/>
    <mergeCell ref="B52:B58"/>
    <mergeCell ref="B59:B66"/>
    <mergeCell ref="C4:C11"/>
    <mergeCell ref="E491:F491"/>
    <mergeCell ref="B93:B99"/>
    <mergeCell ref="B100:B106"/>
    <mergeCell ref="B492:B498"/>
    <mergeCell ref="B407:B413"/>
    <mergeCell ref="B268:B275"/>
    <mergeCell ref="C268:C275"/>
    <mergeCell ref="B122:B129"/>
    <mergeCell ref="C122:C129"/>
    <mergeCell ref="B149:B155"/>
    <mergeCell ref="E3:F3"/>
    <mergeCell ref="B247:B253"/>
    <mergeCell ref="B254:B260"/>
    <mergeCell ref="B67:B73"/>
    <mergeCell ref="C93:C99"/>
    <mergeCell ref="C100:C106"/>
    <mergeCell ref="C52:C58"/>
    <mergeCell ref="C12:C19"/>
    <mergeCell ref="C20:C26"/>
    <mergeCell ref="C59:C66"/>
  </mergeCells>
  <conditionalFormatting sqref="F4:F27 F30:F82 F85:F130 F546:F581 F239:F291 F294:F340 F343:F388 F391:F437 F492:F543 F133:F184 F186:F236 F440:F489">
    <cfRule type="cellIs" priority="1" dxfId="2" operator="equal" stopIfTrue="1">
      <formula>B4</formula>
    </cfRule>
  </conditionalFormatting>
  <printOptions/>
  <pageMargins left="0.4724409448818898" right="0.4724409448818898" top="0.5905511811023623" bottom="0.5905511811023623" header="0" footer="0"/>
  <pageSetup horizontalDpi="600" verticalDpi="600" orientation="portrait" pageOrder="overThenDown" paperSize="9" r:id="rId2"/>
  <rowBreaks count="11" manualBreakCount="11">
    <brk id="27" max="5" man="1"/>
    <brk id="82" max="5" man="1"/>
    <brk id="130" max="5" man="1"/>
    <brk id="183" max="5" man="1"/>
    <brk id="236" max="5" man="1"/>
    <brk id="291" max="5" man="1"/>
    <brk id="340" max="5" man="1"/>
    <brk id="388" max="5" man="1"/>
    <brk id="437" max="5" man="1"/>
    <brk id="489" max="5" man="1"/>
    <brk id="543" max="5" man="1"/>
  </rowBreaks>
  <drawing r:id="rId1"/>
</worksheet>
</file>

<file path=xl/worksheets/sheet36.xml><?xml version="1.0" encoding="utf-8"?>
<worksheet xmlns="http://schemas.openxmlformats.org/spreadsheetml/2006/main" xmlns:r="http://schemas.openxmlformats.org/officeDocument/2006/relationships">
  <sheetPr>
    <tabColor rgb="FF00B0F0"/>
  </sheetPr>
  <dimension ref="A1:L55"/>
  <sheetViews>
    <sheetView zoomScalePageLayoutView="0" workbookViewId="0" topLeftCell="A17">
      <selection activeCell="A17" sqref="A17:A55"/>
    </sheetView>
  </sheetViews>
  <sheetFormatPr defaultColWidth="9.00390625" defaultRowHeight="15" customHeight="1"/>
  <cols>
    <col min="1" max="1" width="3.125" style="1" customWidth="1"/>
    <col min="2" max="2" width="10.625" style="1" customWidth="1"/>
    <col min="3" max="3" width="4.75390625" style="1" bestFit="1" customWidth="1"/>
    <col min="4" max="4" width="8.00390625" style="1" bestFit="1" customWidth="1"/>
    <col min="5" max="12" width="8.125" style="1" customWidth="1"/>
    <col min="13" max="16384" width="9.00390625" style="1" customWidth="1"/>
  </cols>
  <sheetData>
    <row r="1" ht="15" customHeight="1">
      <c r="A1" s="1" t="s">
        <v>1824</v>
      </c>
    </row>
    <row r="3" ht="15" customHeight="1">
      <c r="B3" s="247" t="s">
        <v>1825</v>
      </c>
    </row>
    <row r="5" spans="2:12" ht="15" customHeight="1">
      <c r="B5" s="582" t="s">
        <v>1826</v>
      </c>
      <c r="C5" s="585"/>
      <c r="D5" s="582" t="s">
        <v>1634</v>
      </c>
      <c r="E5" s="592"/>
      <c r="F5" s="592"/>
      <c r="G5" s="592"/>
      <c r="H5" s="592"/>
      <c r="I5" s="592"/>
      <c r="J5" s="593"/>
      <c r="K5" s="3" t="s">
        <v>1778</v>
      </c>
      <c r="L5" s="3" t="s">
        <v>720</v>
      </c>
    </row>
    <row r="6" spans="2:12" ht="15" customHeight="1">
      <c r="B6" s="14"/>
      <c r="C6" s="533" t="s">
        <v>1827</v>
      </c>
      <c r="D6" s="3" t="s">
        <v>1775</v>
      </c>
      <c r="E6" s="3" t="s">
        <v>1776</v>
      </c>
      <c r="F6" s="3" t="s">
        <v>1829</v>
      </c>
      <c r="G6" s="3" t="s">
        <v>1830</v>
      </c>
      <c r="H6" s="579"/>
      <c r="I6" s="579"/>
      <c r="J6" s="3" t="s">
        <v>42</v>
      </c>
      <c r="K6" s="580">
        <f>SUM(J7,J9)</f>
        <v>119</v>
      </c>
      <c r="L6" s="580">
        <f>SUM(K6:K14)</f>
        <v>180</v>
      </c>
    </row>
    <row r="7" spans="2:12" ht="15" customHeight="1">
      <c r="B7" s="11" t="s">
        <v>1122</v>
      </c>
      <c r="C7" s="534"/>
      <c r="D7" s="5">
        <v>35</v>
      </c>
      <c r="E7" s="5">
        <v>19</v>
      </c>
      <c r="F7" s="5">
        <v>6</v>
      </c>
      <c r="G7" s="5">
        <v>2</v>
      </c>
      <c r="H7" s="579"/>
      <c r="I7" s="579"/>
      <c r="J7" s="5">
        <f>SUM(D7:G7)</f>
        <v>62</v>
      </c>
      <c r="K7" s="581"/>
      <c r="L7" s="581"/>
    </row>
    <row r="8" spans="2:12" ht="15" customHeight="1">
      <c r="B8" s="31" t="s">
        <v>325</v>
      </c>
      <c r="C8" s="533" t="s">
        <v>1828</v>
      </c>
      <c r="D8" s="3" t="s">
        <v>1831</v>
      </c>
      <c r="E8" s="3" t="s">
        <v>1775</v>
      </c>
      <c r="F8" s="3" t="s">
        <v>1776</v>
      </c>
      <c r="G8" s="3" t="s">
        <v>1829</v>
      </c>
      <c r="H8" s="3" t="s">
        <v>1323</v>
      </c>
      <c r="I8" s="3" t="s">
        <v>806</v>
      </c>
      <c r="J8" s="3" t="s">
        <v>42</v>
      </c>
      <c r="K8" s="581"/>
      <c r="L8" s="581"/>
    </row>
    <row r="9" spans="2:12" ht="15" customHeight="1">
      <c r="B9" s="15"/>
      <c r="C9" s="534"/>
      <c r="D9" s="13">
        <v>36</v>
      </c>
      <c r="E9" s="13">
        <v>2</v>
      </c>
      <c r="F9" s="13">
        <v>6</v>
      </c>
      <c r="G9" s="13">
        <v>9</v>
      </c>
      <c r="H9" s="13">
        <v>0</v>
      </c>
      <c r="I9" s="13">
        <v>4</v>
      </c>
      <c r="J9" s="13">
        <f>SUM(D9:I9)</f>
        <v>57</v>
      </c>
      <c r="K9" s="532"/>
      <c r="L9" s="581"/>
    </row>
    <row r="10" spans="2:12" ht="15" customHeight="1">
      <c r="B10" s="582" t="s">
        <v>227</v>
      </c>
      <c r="C10" s="583"/>
      <c r="D10" s="535" t="s">
        <v>257</v>
      </c>
      <c r="E10" s="577"/>
      <c r="F10" s="577"/>
      <c r="G10" s="577"/>
      <c r="H10" s="577"/>
      <c r="I10" s="577"/>
      <c r="J10" s="578"/>
      <c r="K10" s="5">
        <v>13</v>
      </c>
      <c r="L10" s="581"/>
    </row>
    <row r="11" spans="2:12" ht="15" customHeight="1">
      <c r="B11" s="582" t="s">
        <v>228</v>
      </c>
      <c r="C11" s="583" t="s">
        <v>1121</v>
      </c>
      <c r="D11" s="535" t="s">
        <v>324</v>
      </c>
      <c r="E11" s="577"/>
      <c r="F11" s="577"/>
      <c r="G11" s="577"/>
      <c r="H11" s="577"/>
      <c r="I11" s="577"/>
      <c r="J11" s="578"/>
      <c r="K11" s="5">
        <v>2</v>
      </c>
      <c r="L11" s="581"/>
    </row>
    <row r="12" spans="2:12" ht="15" customHeight="1">
      <c r="B12" s="584" t="s">
        <v>1588</v>
      </c>
      <c r="C12" s="585"/>
      <c r="D12" s="575" t="s">
        <v>1116</v>
      </c>
      <c r="E12" s="63" t="s">
        <v>1117</v>
      </c>
      <c r="F12" s="590" t="s">
        <v>91</v>
      </c>
      <c r="G12" s="575" t="s">
        <v>1119</v>
      </c>
      <c r="H12" s="535" t="s">
        <v>1590</v>
      </c>
      <c r="I12" s="577"/>
      <c r="J12" s="578"/>
      <c r="K12" s="580">
        <f>SUM(D14:G14)</f>
        <v>46</v>
      </c>
      <c r="L12" s="581"/>
    </row>
    <row r="13" spans="2:12" ht="15" customHeight="1">
      <c r="B13" s="586"/>
      <c r="C13" s="587"/>
      <c r="D13" s="576"/>
      <c r="E13" s="64" t="s">
        <v>1118</v>
      </c>
      <c r="F13" s="591"/>
      <c r="G13" s="576"/>
      <c r="H13" s="535"/>
      <c r="I13" s="577"/>
      <c r="J13" s="578"/>
      <c r="K13" s="581"/>
      <c r="L13" s="581"/>
    </row>
    <row r="14" spans="2:12" ht="15" customHeight="1">
      <c r="B14" s="588"/>
      <c r="C14" s="589"/>
      <c r="D14" s="5">
        <v>41</v>
      </c>
      <c r="E14" s="9">
        <v>2</v>
      </c>
      <c r="F14" s="5">
        <v>2</v>
      </c>
      <c r="G14" s="5">
        <v>1</v>
      </c>
      <c r="H14" s="535"/>
      <c r="I14" s="577"/>
      <c r="J14" s="578"/>
      <c r="K14" s="532"/>
      <c r="L14" s="532"/>
    </row>
    <row r="17" ht="15" customHeight="1">
      <c r="B17" s="247" t="s">
        <v>226</v>
      </c>
    </row>
    <row r="18" ht="15" customHeight="1">
      <c r="B18" s="16"/>
    </row>
    <row r="19" ht="15" customHeight="1">
      <c r="B19" s="1" t="s">
        <v>1541</v>
      </c>
    </row>
    <row r="20" spans="2:12" ht="15" customHeight="1">
      <c r="B20" s="582" t="s">
        <v>1826</v>
      </c>
      <c r="C20" s="585"/>
      <c r="D20" s="582" t="s">
        <v>1634</v>
      </c>
      <c r="E20" s="592"/>
      <c r="F20" s="592"/>
      <c r="G20" s="592"/>
      <c r="H20" s="592"/>
      <c r="I20" s="592"/>
      <c r="J20" s="593"/>
      <c r="K20" s="3" t="s">
        <v>1778</v>
      </c>
      <c r="L20" s="3" t="s">
        <v>720</v>
      </c>
    </row>
    <row r="21" spans="2:12" ht="15" customHeight="1">
      <c r="B21" s="14"/>
      <c r="C21" s="533" t="s">
        <v>1827</v>
      </c>
      <c r="D21" s="3" t="s">
        <v>1775</v>
      </c>
      <c r="E21" s="3" t="s">
        <v>1776</v>
      </c>
      <c r="F21" s="3" t="s">
        <v>1829</v>
      </c>
      <c r="G21" s="3" t="s">
        <v>1830</v>
      </c>
      <c r="H21" s="579"/>
      <c r="I21" s="579"/>
      <c r="J21" s="3" t="s">
        <v>42</v>
      </c>
      <c r="K21" s="580">
        <f>SUM(J22,J24)</f>
        <v>0</v>
      </c>
      <c r="L21" s="580">
        <f>SUM(K21:K29)</f>
        <v>0</v>
      </c>
    </row>
    <row r="22" spans="2:12" ht="15" customHeight="1">
      <c r="B22" s="11" t="s">
        <v>1122</v>
      </c>
      <c r="C22" s="534"/>
      <c r="D22" s="5">
        <v>0</v>
      </c>
      <c r="E22" s="5">
        <v>0</v>
      </c>
      <c r="F22" s="5">
        <v>0</v>
      </c>
      <c r="G22" s="5">
        <v>0</v>
      </c>
      <c r="H22" s="579"/>
      <c r="I22" s="579"/>
      <c r="J22" s="5">
        <f>SUM(D22:G22)</f>
        <v>0</v>
      </c>
      <c r="K22" s="581"/>
      <c r="L22" s="581"/>
    </row>
    <row r="23" spans="2:12" ht="15" customHeight="1">
      <c r="B23" s="31" t="s">
        <v>325</v>
      </c>
      <c r="C23" s="533" t="s">
        <v>1828</v>
      </c>
      <c r="D23" s="3" t="s">
        <v>1831</v>
      </c>
      <c r="E23" s="3" t="s">
        <v>1775</v>
      </c>
      <c r="F23" s="3" t="s">
        <v>1776</v>
      </c>
      <c r="G23" s="3" t="s">
        <v>1829</v>
      </c>
      <c r="H23" s="3" t="s">
        <v>1323</v>
      </c>
      <c r="I23" s="3" t="s">
        <v>806</v>
      </c>
      <c r="J23" s="3" t="s">
        <v>42</v>
      </c>
      <c r="K23" s="581"/>
      <c r="L23" s="581"/>
    </row>
    <row r="24" spans="2:12" ht="15" customHeight="1">
      <c r="B24" s="15"/>
      <c r="C24" s="534"/>
      <c r="D24" s="13">
        <v>0</v>
      </c>
      <c r="E24" s="13">
        <v>0</v>
      </c>
      <c r="F24" s="13">
        <v>0</v>
      </c>
      <c r="G24" s="13">
        <v>0</v>
      </c>
      <c r="H24" s="13">
        <v>0</v>
      </c>
      <c r="I24" s="13">
        <v>0</v>
      </c>
      <c r="J24" s="13">
        <f>SUM(D24:I24)</f>
        <v>0</v>
      </c>
      <c r="K24" s="532"/>
      <c r="L24" s="581"/>
    </row>
    <row r="25" spans="2:12" ht="15" customHeight="1">
      <c r="B25" s="582" t="s">
        <v>227</v>
      </c>
      <c r="C25" s="583"/>
      <c r="D25" s="535" t="s">
        <v>257</v>
      </c>
      <c r="E25" s="577"/>
      <c r="F25" s="577"/>
      <c r="G25" s="577"/>
      <c r="H25" s="577"/>
      <c r="I25" s="577"/>
      <c r="J25" s="578"/>
      <c r="K25" s="5">
        <v>0</v>
      </c>
      <c r="L25" s="581"/>
    </row>
    <row r="26" spans="2:12" ht="15" customHeight="1">
      <c r="B26" s="582" t="s">
        <v>228</v>
      </c>
      <c r="C26" s="583" t="s">
        <v>1121</v>
      </c>
      <c r="D26" s="535" t="s">
        <v>324</v>
      </c>
      <c r="E26" s="577"/>
      <c r="F26" s="577"/>
      <c r="G26" s="577"/>
      <c r="H26" s="577"/>
      <c r="I26" s="577"/>
      <c r="J26" s="578"/>
      <c r="K26" s="5">
        <v>0</v>
      </c>
      <c r="L26" s="581"/>
    </row>
    <row r="27" spans="2:12" ht="15" customHeight="1">
      <c r="B27" s="584" t="s">
        <v>1588</v>
      </c>
      <c r="C27" s="585"/>
      <c r="D27" s="575" t="s">
        <v>1116</v>
      </c>
      <c r="E27" s="63" t="s">
        <v>1117</v>
      </c>
      <c r="F27" s="590" t="s">
        <v>91</v>
      </c>
      <c r="G27" s="575" t="s">
        <v>1119</v>
      </c>
      <c r="H27" s="535" t="s">
        <v>1590</v>
      </c>
      <c r="I27" s="577"/>
      <c r="J27" s="578"/>
      <c r="K27" s="580">
        <f>SUM(D29:G29)</f>
        <v>0</v>
      </c>
      <c r="L27" s="581"/>
    </row>
    <row r="28" spans="2:12" ht="15" customHeight="1">
      <c r="B28" s="586"/>
      <c r="C28" s="587"/>
      <c r="D28" s="576"/>
      <c r="E28" s="64" t="s">
        <v>1118</v>
      </c>
      <c r="F28" s="591"/>
      <c r="G28" s="576"/>
      <c r="H28" s="535"/>
      <c r="I28" s="577"/>
      <c r="J28" s="578"/>
      <c r="K28" s="581"/>
      <c r="L28" s="581"/>
    </row>
    <row r="29" spans="2:12" ht="15" customHeight="1">
      <c r="B29" s="588"/>
      <c r="C29" s="589"/>
      <c r="D29" s="5">
        <v>0</v>
      </c>
      <c r="E29" s="9">
        <v>0</v>
      </c>
      <c r="F29" s="5">
        <v>0</v>
      </c>
      <c r="G29" s="5">
        <v>0</v>
      </c>
      <c r="H29" s="535"/>
      <c r="I29" s="577"/>
      <c r="J29" s="578"/>
      <c r="K29" s="532"/>
      <c r="L29" s="532"/>
    </row>
    <row r="30" spans="2:12" ht="15" customHeight="1">
      <c r="B30" s="20"/>
      <c r="C30" s="20"/>
      <c r="D30" s="18"/>
      <c r="E30" s="18"/>
      <c r="F30" s="18"/>
      <c r="G30" s="18"/>
      <c r="H30" s="18"/>
      <c r="I30" s="18"/>
      <c r="J30" s="18"/>
      <c r="K30" s="18"/>
      <c r="L30" s="18"/>
    </row>
    <row r="31" ht="15" customHeight="1">
      <c r="B31" s="1" t="s">
        <v>1542</v>
      </c>
    </row>
    <row r="33" spans="2:12" ht="15" customHeight="1">
      <c r="B33" s="582" t="s">
        <v>1826</v>
      </c>
      <c r="C33" s="585"/>
      <c r="D33" s="582" t="s">
        <v>1634</v>
      </c>
      <c r="E33" s="592"/>
      <c r="F33" s="592"/>
      <c r="G33" s="592"/>
      <c r="H33" s="592"/>
      <c r="I33" s="592"/>
      <c r="J33" s="593"/>
      <c r="K33" s="3" t="s">
        <v>1778</v>
      </c>
      <c r="L33" s="3" t="s">
        <v>720</v>
      </c>
    </row>
    <row r="34" spans="2:12" ht="15" customHeight="1">
      <c r="B34" s="14"/>
      <c r="C34" s="533" t="s">
        <v>1827</v>
      </c>
      <c r="D34" s="3" t="s">
        <v>1775</v>
      </c>
      <c r="E34" s="3" t="s">
        <v>1776</v>
      </c>
      <c r="F34" s="3" t="s">
        <v>1829</v>
      </c>
      <c r="G34" s="3" t="s">
        <v>1830</v>
      </c>
      <c r="H34" s="579"/>
      <c r="I34" s="579"/>
      <c r="J34" s="3" t="s">
        <v>42</v>
      </c>
      <c r="K34" s="580">
        <f>SUM(J35,J37)</f>
        <v>0</v>
      </c>
      <c r="L34" s="580">
        <f>SUM(K34:K42)</f>
        <v>4</v>
      </c>
    </row>
    <row r="35" spans="2:12" ht="15" customHeight="1">
      <c r="B35" s="11" t="s">
        <v>1122</v>
      </c>
      <c r="C35" s="534"/>
      <c r="D35" s="5">
        <v>0</v>
      </c>
      <c r="E35" s="5">
        <v>0</v>
      </c>
      <c r="F35" s="5">
        <v>0</v>
      </c>
      <c r="G35" s="5">
        <v>0</v>
      </c>
      <c r="H35" s="579"/>
      <c r="I35" s="579"/>
      <c r="J35" s="5">
        <f>SUM(D35:G35)</f>
        <v>0</v>
      </c>
      <c r="K35" s="581"/>
      <c r="L35" s="581"/>
    </row>
    <row r="36" spans="2:12" ht="15" customHeight="1">
      <c r="B36" s="31" t="s">
        <v>325</v>
      </c>
      <c r="C36" s="533" t="s">
        <v>1828</v>
      </c>
      <c r="D36" s="3" t="s">
        <v>1831</v>
      </c>
      <c r="E36" s="3" t="s">
        <v>1775</v>
      </c>
      <c r="F36" s="3" t="s">
        <v>1776</v>
      </c>
      <c r="G36" s="3" t="s">
        <v>1829</v>
      </c>
      <c r="H36" s="3" t="s">
        <v>1323</v>
      </c>
      <c r="I36" s="3" t="s">
        <v>806</v>
      </c>
      <c r="J36" s="3" t="s">
        <v>42</v>
      </c>
      <c r="K36" s="581"/>
      <c r="L36" s="581"/>
    </row>
    <row r="37" spans="2:12" ht="15" customHeight="1">
      <c r="B37" s="15"/>
      <c r="C37" s="534"/>
      <c r="D37" s="13">
        <v>0</v>
      </c>
      <c r="E37" s="13">
        <v>0</v>
      </c>
      <c r="F37" s="13">
        <v>0</v>
      </c>
      <c r="G37" s="13">
        <v>0</v>
      </c>
      <c r="H37" s="13">
        <v>0</v>
      </c>
      <c r="I37" s="13">
        <v>0</v>
      </c>
      <c r="J37" s="13">
        <f>SUM(D37:I37)</f>
        <v>0</v>
      </c>
      <c r="K37" s="532"/>
      <c r="L37" s="581"/>
    </row>
    <row r="38" spans="2:12" ht="15" customHeight="1">
      <c r="B38" s="582" t="s">
        <v>227</v>
      </c>
      <c r="C38" s="583"/>
      <c r="D38" s="535" t="s">
        <v>257</v>
      </c>
      <c r="E38" s="577"/>
      <c r="F38" s="577"/>
      <c r="G38" s="577"/>
      <c r="H38" s="577"/>
      <c r="I38" s="577"/>
      <c r="J38" s="578"/>
      <c r="K38" s="5">
        <v>1</v>
      </c>
      <c r="L38" s="581"/>
    </row>
    <row r="39" spans="2:12" ht="15" customHeight="1">
      <c r="B39" s="582" t="s">
        <v>228</v>
      </c>
      <c r="C39" s="583" t="s">
        <v>1121</v>
      </c>
      <c r="D39" s="535" t="s">
        <v>324</v>
      </c>
      <c r="E39" s="577"/>
      <c r="F39" s="577"/>
      <c r="G39" s="577"/>
      <c r="H39" s="577"/>
      <c r="I39" s="577"/>
      <c r="J39" s="578"/>
      <c r="K39" s="5">
        <v>0</v>
      </c>
      <c r="L39" s="581"/>
    </row>
    <row r="40" spans="2:12" ht="15" customHeight="1">
      <c r="B40" s="584" t="s">
        <v>1588</v>
      </c>
      <c r="C40" s="585"/>
      <c r="D40" s="575" t="s">
        <v>1116</v>
      </c>
      <c r="E40" s="63" t="s">
        <v>1117</v>
      </c>
      <c r="F40" s="590" t="s">
        <v>91</v>
      </c>
      <c r="G40" s="575" t="s">
        <v>1119</v>
      </c>
      <c r="H40" s="535" t="s">
        <v>1590</v>
      </c>
      <c r="I40" s="577"/>
      <c r="J40" s="578"/>
      <c r="K40" s="580">
        <f>SUM(D42:G42)</f>
        <v>3</v>
      </c>
      <c r="L40" s="581"/>
    </row>
    <row r="41" spans="2:12" ht="15" customHeight="1">
      <c r="B41" s="586"/>
      <c r="C41" s="587"/>
      <c r="D41" s="576"/>
      <c r="E41" s="64" t="s">
        <v>1118</v>
      </c>
      <c r="F41" s="591"/>
      <c r="G41" s="576"/>
      <c r="H41" s="535"/>
      <c r="I41" s="577"/>
      <c r="J41" s="578"/>
      <c r="K41" s="581"/>
      <c r="L41" s="581"/>
    </row>
    <row r="42" spans="2:12" ht="15" customHeight="1">
      <c r="B42" s="588"/>
      <c r="C42" s="589"/>
      <c r="D42" s="5">
        <v>2</v>
      </c>
      <c r="E42" s="9">
        <v>0</v>
      </c>
      <c r="F42" s="5">
        <v>0</v>
      </c>
      <c r="G42" s="5">
        <v>1</v>
      </c>
      <c r="H42" s="535"/>
      <c r="I42" s="577"/>
      <c r="J42" s="578"/>
      <c r="K42" s="532"/>
      <c r="L42" s="532"/>
    </row>
    <row r="43" spans="2:12" ht="15" customHeight="1">
      <c r="B43" s="20"/>
      <c r="C43" s="20"/>
      <c r="D43" s="18"/>
      <c r="E43" s="18"/>
      <c r="F43" s="18"/>
      <c r="G43" s="18"/>
      <c r="H43" s="18"/>
      <c r="I43" s="18"/>
      <c r="J43" s="18"/>
      <c r="K43" s="18"/>
      <c r="L43" s="18"/>
    </row>
    <row r="44" ht="15" customHeight="1">
      <c r="B44" s="1" t="s">
        <v>329</v>
      </c>
    </row>
    <row r="46" spans="2:12" ht="15" customHeight="1">
      <c r="B46" s="582" t="s">
        <v>1826</v>
      </c>
      <c r="C46" s="585"/>
      <c r="D46" s="582" t="s">
        <v>1634</v>
      </c>
      <c r="E46" s="592"/>
      <c r="F46" s="592"/>
      <c r="G46" s="592"/>
      <c r="H46" s="592"/>
      <c r="I46" s="592"/>
      <c r="J46" s="593"/>
      <c r="K46" s="3" t="s">
        <v>1778</v>
      </c>
      <c r="L46" s="3" t="s">
        <v>720</v>
      </c>
    </row>
    <row r="47" spans="2:12" ht="15" customHeight="1">
      <c r="B47" s="14"/>
      <c r="C47" s="533" t="s">
        <v>1827</v>
      </c>
      <c r="D47" s="3" t="s">
        <v>1775</v>
      </c>
      <c r="E47" s="3" t="s">
        <v>1776</v>
      </c>
      <c r="F47" s="3" t="s">
        <v>1829</v>
      </c>
      <c r="G47" s="3" t="s">
        <v>1830</v>
      </c>
      <c r="H47" s="579"/>
      <c r="I47" s="579"/>
      <c r="J47" s="3" t="s">
        <v>42</v>
      </c>
      <c r="K47" s="580">
        <f>SUM(J48,J50)</f>
        <v>0</v>
      </c>
      <c r="L47" s="580">
        <f>SUM(K47:K55)</f>
        <v>2</v>
      </c>
    </row>
    <row r="48" spans="2:12" ht="15" customHeight="1">
      <c r="B48" s="11" t="s">
        <v>1122</v>
      </c>
      <c r="C48" s="534"/>
      <c r="D48" s="5">
        <v>0</v>
      </c>
      <c r="E48" s="5">
        <v>0</v>
      </c>
      <c r="F48" s="5">
        <v>0</v>
      </c>
      <c r="G48" s="5">
        <v>0</v>
      </c>
      <c r="H48" s="579"/>
      <c r="I48" s="579"/>
      <c r="J48" s="5">
        <f>SUM(D48:G48)</f>
        <v>0</v>
      </c>
      <c r="K48" s="581"/>
      <c r="L48" s="581"/>
    </row>
    <row r="49" spans="2:12" ht="15" customHeight="1">
      <c r="B49" s="31" t="s">
        <v>325</v>
      </c>
      <c r="C49" s="533" t="s">
        <v>1828</v>
      </c>
      <c r="D49" s="3" t="s">
        <v>1831</v>
      </c>
      <c r="E49" s="3" t="s">
        <v>1775</v>
      </c>
      <c r="F49" s="3" t="s">
        <v>1776</v>
      </c>
      <c r="G49" s="3" t="s">
        <v>1829</v>
      </c>
      <c r="H49" s="3" t="s">
        <v>1323</v>
      </c>
      <c r="I49" s="3" t="s">
        <v>806</v>
      </c>
      <c r="J49" s="3" t="s">
        <v>42</v>
      </c>
      <c r="K49" s="581"/>
      <c r="L49" s="581"/>
    </row>
    <row r="50" spans="2:12" ht="15" customHeight="1">
      <c r="B50" s="15"/>
      <c r="C50" s="534"/>
      <c r="D50" s="13">
        <v>0</v>
      </c>
      <c r="E50" s="13">
        <v>0</v>
      </c>
      <c r="F50" s="13">
        <v>0</v>
      </c>
      <c r="G50" s="13">
        <v>0</v>
      </c>
      <c r="H50" s="13">
        <v>0</v>
      </c>
      <c r="I50" s="13">
        <v>0</v>
      </c>
      <c r="J50" s="13">
        <f>SUM(D50:I50)</f>
        <v>0</v>
      </c>
      <c r="K50" s="532"/>
      <c r="L50" s="581"/>
    </row>
    <row r="51" spans="2:12" ht="15" customHeight="1">
      <c r="B51" s="582" t="s">
        <v>227</v>
      </c>
      <c r="C51" s="583"/>
      <c r="D51" s="535" t="s">
        <v>257</v>
      </c>
      <c r="E51" s="577"/>
      <c r="F51" s="577"/>
      <c r="G51" s="577"/>
      <c r="H51" s="577"/>
      <c r="I51" s="577"/>
      <c r="J51" s="578"/>
      <c r="K51" s="5">
        <v>1</v>
      </c>
      <c r="L51" s="581"/>
    </row>
    <row r="52" spans="2:12" ht="15" customHeight="1">
      <c r="B52" s="582" t="s">
        <v>228</v>
      </c>
      <c r="C52" s="583" t="s">
        <v>1121</v>
      </c>
      <c r="D52" s="535" t="s">
        <v>324</v>
      </c>
      <c r="E52" s="577"/>
      <c r="F52" s="577"/>
      <c r="G52" s="577"/>
      <c r="H52" s="577"/>
      <c r="I52" s="577"/>
      <c r="J52" s="578"/>
      <c r="K52" s="5">
        <v>0</v>
      </c>
      <c r="L52" s="581"/>
    </row>
    <row r="53" spans="2:12" ht="15" customHeight="1">
      <c r="B53" s="584" t="s">
        <v>1588</v>
      </c>
      <c r="C53" s="585"/>
      <c r="D53" s="575" t="s">
        <v>1116</v>
      </c>
      <c r="E53" s="63" t="s">
        <v>1117</v>
      </c>
      <c r="F53" s="590" t="s">
        <v>91</v>
      </c>
      <c r="G53" s="575" t="s">
        <v>1119</v>
      </c>
      <c r="H53" s="535" t="s">
        <v>1590</v>
      </c>
      <c r="I53" s="577"/>
      <c r="J53" s="578"/>
      <c r="K53" s="580">
        <f>SUM(D55:G55)</f>
        <v>1</v>
      </c>
      <c r="L53" s="581"/>
    </row>
    <row r="54" spans="2:12" ht="15" customHeight="1">
      <c r="B54" s="586"/>
      <c r="C54" s="587"/>
      <c r="D54" s="576"/>
      <c r="E54" s="64" t="s">
        <v>1118</v>
      </c>
      <c r="F54" s="591"/>
      <c r="G54" s="576"/>
      <c r="H54" s="535"/>
      <c r="I54" s="577"/>
      <c r="J54" s="578"/>
      <c r="K54" s="581"/>
      <c r="L54" s="581"/>
    </row>
    <row r="55" spans="2:12" ht="15" customHeight="1">
      <c r="B55" s="588"/>
      <c r="C55" s="589"/>
      <c r="D55" s="5">
        <v>1</v>
      </c>
      <c r="E55" s="9">
        <v>0</v>
      </c>
      <c r="F55" s="5">
        <v>0</v>
      </c>
      <c r="G55" s="5">
        <v>0</v>
      </c>
      <c r="H55" s="535"/>
      <c r="I55" s="577"/>
      <c r="J55" s="578"/>
      <c r="K55" s="532"/>
      <c r="L55" s="532"/>
    </row>
  </sheetData>
  <sheetProtection/>
  <mergeCells count="68">
    <mergeCell ref="G12:G13"/>
    <mergeCell ref="B12:C14"/>
    <mergeCell ref="D12:D13"/>
    <mergeCell ref="B5:C5"/>
    <mergeCell ref="D5:J5"/>
    <mergeCell ref="H6:I7"/>
    <mergeCell ref="C6:C7"/>
    <mergeCell ref="C8:C9"/>
    <mergeCell ref="B10:C10"/>
    <mergeCell ref="B11:C11"/>
    <mergeCell ref="B25:C25"/>
    <mergeCell ref="B26:C26"/>
    <mergeCell ref="K21:K24"/>
    <mergeCell ref="L6:L14"/>
    <mergeCell ref="K6:K9"/>
    <mergeCell ref="D10:J10"/>
    <mergeCell ref="D11:J11"/>
    <mergeCell ref="H12:J14"/>
    <mergeCell ref="K12:K14"/>
    <mergeCell ref="F12:F13"/>
    <mergeCell ref="B20:C20"/>
    <mergeCell ref="D20:J20"/>
    <mergeCell ref="C21:C22"/>
    <mergeCell ref="H21:I22"/>
    <mergeCell ref="L21:L29"/>
    <mergeCell ref="C23:C24"/>
    <mergeCell ref="D25:J25"/>
    <mergeCell ref="D26:J26"/>
    <mergeCell ref="B27:C29"/>
    <mergeCell ref="D27:D28"/>
    <mergeCell ref="D39:J39"/>
    <mergeCell ref="B40:C42"/>
    <mergeCell ref="F27:F28"/>
    <mergeCell ref="G27:G28"/>
    <mergeCell ref="H27:J29"/>
    <mergeCell ref="K27:K29"/>
    <mergeCell ref="B33:C33"/>
    <mergeCell ref="D33:J33"/>
    <mergeCell ref="B46:C46"/>
    <mergeCell ref="D46:J46"/>
    <mergeCell ref="C34:C35"/>
    <mergeCell ref="H34:I35"/>
    <mergeCell ref="K34:K37"/>
    <mergeCell ref="L34:L42"/>
    <mergeCell ref="C36:C37"/>
    <mergeCell ref="B38:C38"/>
    <mergeCell ref="D38:J38"/>
    <mergeCell ref="B39:C39"/>
    <mergeCell ref="D52:J52"/>
    <mergeCell ref="B53:C55"/>
    <mergeCell ref="K53:K55"/>
    <mergeCell ref="D53:D54"/>
    <mergeCell ref="F53:F54"/>
    <mergeCell ref="D40:D41"/>
    <mergeCell ref="F40:F41"/>
    <mergeCell ref="G40:G41"/>
    <mergeCell ref="H40:J42"/>
    <mergeCell ref="K40:K42"/>
    <mergeCell ref="G53:G54"/>
    <mergeCell ref="H53:J55"/>
    <mergeCell ref="C47:C48"/>
    <mergeCell ref="H47:I48"/>
    <mergeCell ref="K47:K50"/>
    <mergeCell ref="L47:L55"/>
    <mergeCell ref="C49:C50"/>
    <mergeCell ref="B51:C51"/>
    <mergeCell ref="D51:J51"/>
    <mergeCell ref="B52:C52"/>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1"/>
</worksheet>
</file>

<file path=xl/worksheets/sheet37.xml><?xml version="1.0" encoding="utf-8"?>
<worksheet xmlns="http://schemas.openxmlformats.org/spreadsheetml/2006/main" xmlns:r="http://schemas.openxmlformats.org/officeDocument/2006/relationships">
  <sheetPr>
    <tabColor rgb="FF00B0F0"/>
  </sheetPr>
  <dimension ref="A1:E21"/>
  <sheetViews>
    <sheetView zoomScalePageLayoutView="0" workbookViewId="0" topLeftCell="A1">
      <selection activeCell="A10" sqref="A10:A21"/>
    </sheetView>
  </sheetViews>
  <sheetFormatPr defaultColWidth="9.00390625" defaultRowHeight="15" customHeight="1"/>
  <cols>
    <col min="1" max="1" width="3.125" style="1" customWidth="1"/>
    <col min="2" max="2" width="21.125" style="1" bestFit="1" customWidth="1"/>
    <col min="3" max="3" width="16.625" style="1" customWidth="1"/>
    <col min="4" max="4" width="19.75390625" style="1" bestFit="1" customWidth="1"/>
    <col min="5" max="5" width="10.625" style="1" customWidth="1"/>
    <col min="6" max="16384" width="9.00390625" style="1" customWidth="1"/>
  </cols>
  <sheetData>
    <row r="1" ht="15" customHeight="1">
      <c r="A1" s="1" t="s">
        <v>326</v>
      </c>
    </row>
    <row r="3" ht="15" customHeight="1">
      <c r="B3" s="247" t="s">
        <v>327</v>
      </c>
    </row>
    <row r="4" ht="15" customHeight="1">
      <c r="B4" s="16"/>
    </row>
    <row r="5" spans="2:3" ht="15" customHeight="1">
      <c r="B5" s="3" t="s">
        <v>1535</v>
      </c>
      <c r="C5" s="5" t="s">
        <v>1536</v>
      </c>
    </row>
    <row r="6" spans="2:3" ht="12">
      <c r="B6" s="12" t="s">
        <v>1574</v>
      </c>
      <c r="C6" s="5" t="s">
        <v>197</v>
      </c>
    </row>
    <row r="7" spans="2:3" ht="12">
      <c r="B7" s="12" t="s">
        <v>1575</v>
      </c>
      <c r="C7" s="5" t="s">
        <v>198</v>
      </c>
    </row>
    <row r="8" spans="2:3" ht="12" customHeight="1">
      <c r="B8" s="12" t="s">
        <v>196</v>
      </c>
      <c r="C8" s="5" t="s">
        <v>199</v>
      </c>
    </row>
    <row r="10" ht="15" customHeight="1">
      <c r="B10" s="247" t="s">
        <v>1534</v>
      </c>
    </row>
    <row r="11" ht="15" customHeight="1">
      <c r="B11" s="247"/>
    </row>
    <row r="12" ht="15" customHeight="1">
      <c r="B12" s="247" t="s">
        <v>1352</v>
      </c>
    </row>
    <row r="13" ht="15" customHeight="1">
      <c r="B13" s="247"/>
    </row>
    <row r="14" spans="2:5" ht="15" customHeight="1">
      <c r="B14" s="3" t="s">
        <v>1535</v>
      </c>
      <c r="C14" s="3" t="s">
        <v>1537</v>
      </c>
      <c r="D14" s="3" t="s">
        <v>1538</v>
      </c>
      <c r="E14" s="3" t="s">
        <v>734</v>
      </c>
    </row>
    <row r="15" spans="2:5" ht="12" customHeight="1">
      <c r="B15" s="12" t="s">
        <v>1574</v>
      </c>
      <c r="C15" s="594">
        <v>42102</v>
      </c>
      <c r="D15" s="595" t="s">
        <v>1589</v>
      </c>
      <c r="E15" s="596">
        <v>133700</v>
      </c>
    </row>
    <row r="16" spans="2:5" ht="12">
      <c r="B16" s="12" t="s">
        <v>1575</v>
      </c>
      <c r="C16" s="594"/>
      <c r="D16" s="595"/>
      <c r="E16" s="596"/>
    </row>
    <row r="18" ht="15" customHeight="1">
      <c r="B18" s="1" t="s">
        <v>954</v>
      </c>
    </row>
    <row r="20" spans="2:5" ht="15" customHeight="1">
      <c r="B20" s="3" t="s">
        <v>1535</v>
      </c>
      <c r="C20" s="3" t="s">
        <v>1537</v>
      </c>
      <c r="D20" s="3" t="s">
        <v>1538</v>
      </c>
      <c r="E20" s="3" t="s">
        <v>734</v>
      </c>
    </row>
    <row r="21" spans="2:5" ht="24" customHeight="1">
      <c r="B21" s="12" t="s">
        <v>383</v>
      </c>
      <c r="C21" s="301">
        <v>42116</v>
      </c>
      <c r="D21" s="91" t="s">
        <v>1589</v>
      </c>
      <c r="E21" s="302">
        <v>133700</v>
      </c>
    </row>
  </sheetData>
  <sheetProtection/>
  <mergeCells count="3">
    <mergeCell ref="C15:C16"/>
    <mergeCell ref="D15:D16"/>
    <mergeCell ref="E15:E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00B0F0"/>
  </sheetPr>
  <dimension ref="B1:L26"/>
  <sheetViews>
    <sheetView zoomScalePageLayoutView="0" workbookViewId="0" topLeftCell="A1">
      <selection activeCell="A1" sqref="A1"/>
    </sheetView>
  </sheetViews>
  <sheetFormatPr defaultColWidth="9.00390625" defaultRowHeight="15" customHeight="1"/>
  <cols>
    <col min="1" max="1" width="3.125" style="1" customWidth="1"/>
    <col min="2" max="12" width="7.625" style="1" customWidth="1"/>
    <col min="13" max="16384" width="9.00390625" style="1" customWidth="1"/>
  </cols>
  <sheetData>
    <row r="1" ht="15" customHeight="1">
      <c r="B1" s="247" t="s">
        <v>735</v>
      </c>
    </row>
    <row r="2" ht="15" customHeight="1">
      <c r="B2" s="16"/>
    </row>
    <row r="3" ht="15" customHeight="1">
      <c r="B3" s="247" t="s">
        <v>688</v>
      </c>
    </row>
    <row r="5" spans="2:12" ht="15" customHeight="1">
      <c r="B5" s="119" t="s">
        <v>687</v>
      </c>
      <c r="C5" s="5" t="s">
        <v>736</v>
      </c>
      <c r="D5" s="5" t="s">
        <v>1775</v>
      </c>
      <c r="E5" s="5" t="s">
        <v>681</v>
      </c>
      <c r="F5" s="5" t="s">
        <v>682</v>
      </c>
      <c r="G5" s="5" t="s">
        <v>1120</v>
      </c>
      <c r="H5" s="5" t="s">
        <v>683</v>
      </c>
      <c r="I5" s="5" t="s">
        <v>684</v>
      </c>
      <c r="J5" s="119" t="s">
        <v>685</v>
      </c>
      <c r="K5" s="5" t="s">
        <v>686</v>
      </c>
      <c r="L5" s="5" t="s">
        <v>1372</v>
      </c>
    </row>
    <row r="6" spans="2:12" ht="15" customHeight="1">
      <c r="B6" s="5">
        <v>12</v>
      </c>
      <c r="C6" s="5">
        <v>16</v>
      </c>
      <c r="D6" s="5">
        <v>35</v>
      </c>
      <c r="E6" s="5">
        <v>2</v>
      </c>
      <c r="F6" s="5">
        <v>4</v>
      </c>
      <c r="G6" s="5">
        <v>2</v>
      </c>
      <c r="H6" s="5">
        <v>2</v>
      </c>
      <c r="I6" s="5">
        <v>29</v>
      </c>
      <c r="J6" s="5">
        <v>29</v>
      </c>
      <c r="K6" s="5">
        <v>19</v>
      </c>
      <c r="L6" s="5">
        <v>22</v>
      </c>
    </row>
    <row r="7" spans="10:12" ht="15" customHeight="1">
      <c r="J7" s="118" t="s">
        <v>721</v>
      </c>
      <c r="K7" s="597">
        <f>SUM(B6:L6)</f>
        <v>172</v>
      </c>
      <c r="L7" s="597"/>
    </row>
    <row r="9" ht="15" customHeight="1">
      <c r="B9" s="247" t="s">
        <v>1861</v>
      </c>
    </row>
    <row r="10" ht="15" customHeight="1">
      <c r="B10" s="65"/>
    </row>
    <row r="11" ht="15" customHeight="1">
      <c r="B11" s="1" t="s">
        <v>692</v>
      </c>
    </row>
    <row r="13" spans="2:10" ht="15" customHeight="1">
      <c r="B13" s="582" t="s">
        <v>689</v>
      </c>
      <c r="C13" s="592"/>
      <c r="D13" s="593"/>
      <c r="E13" s="582" t="s">
        <v>690</v>
      </c>
      <c r="F13" s="592"/>
      <c r="G13" s="593"/>
      <c r="H13" s="582" t="s">
        <v>691</v>
      </c>
      <c r="I13" s="592"/>
      <c r="J13" s="593"/>
    </row>
    <row r="14" spans="2:10" ht="15" customHeight="1">
      <c r="B14" s="563">
        <f>SUM(B6:L6)</f>
        <v>172</v>
      </c>
      <c r="C14" s="563"/>
      <c r="D14" s="563"/>
      <c r="E14" s="563" t="s">
        <v>2317</v>
      </c>
      <c r="F14" s="563"/>
      <c r="G14" s="563"/>
      <c r="H14" s="596">
        <v>9010</v>
      </c>
      <c r="I14" s="596"/>
      <c r="J14" s="596"/>
    </row>
    <row r="17" ht="15" customHeight="1">
      <c r="B17" s="1" t="s">
        <v>2318</v>
      </c>
    </row>
    <row r="19" spans="2:7" ht="15" customHeight="1">
      <c r="B19" s="582" t="s">
        <v>693</v>
      </c>
      <c r="C19" s="592"/>
      <c r="D19" s="593"/>
      <c r="E19" s="582" t="s">
        <v>691</v>
      </c>
      <c r="F19" s="592"/>
      <c r="G19" s="593"/>
    </row>
    <row r="20" spans="2:7" ht="15" customHeight="1">
      <c r="B20" s="563">
        <v>34</v>
      </c>
      <c r="C20" s="563"/>
      <c r="D20" s="563"/>
      <c r="E20" s="596">
        <v>629</v>
      </c>
      <c r="F20" s="596"/>
      <c r="G20" s="596"/>
    </row>
    <row r="21" spans="2:7" ht="15" customHeight="1">
      <c r="B21" s="18"/>
      <c r="C21" s="18"/>
      <c r="D21" s="18"/>
      <c r="E21" s="17"/>
      <c r="F21" s="17"/>
      <c r="G21" s="17"/>
    </row>
    <row r="23" ht="15" customHeight="1">
      <c r="B23" s="1" t="s">
        <v>694</v>
      </c>
    </row>
    <row r="25" spans="2:7" ht="15" customHeight="1">
      <c r="B25" s="582" t="s">
        <v>693</v>
      </c>
      <c r="C25" s="592"/>
      <c r="D25" s="593"/>
      <c r="E25" s="582" t="s">
        <v>691</v>
      </c>
      <c r="F25" s="592"/>
      <c r="G25" s="593"/>
    </row>
    <row r="26" spans="2:7" ht="15" customHeight="1">
      <c r="B26" s="563">
        <v>219</v>
      </c>
      <c r="C26" s="563"/>
      <c r="D26" s="563"/>
      <c r="E26" s="563">
        <v>221</v>
      </c>
      <c r="F26" s="563"/>
      <c r="G26" s="563"/>
    </row>
  </sheetData>
  <sheetProtection/>
  <mergeCells count="15">
    <mergeCell ref="E14:G14"/>
    <mergeCell ref="H14:J14"/>
    <mergeCell ref="B13:D13"/>
    <mergeCell ref="E13:G13"/>
    <mergeCell ref="H13:J13"/>
    <mergeCell ref="K7:L7"/>
    <mergeCell ref="B14:D14"/>
    <mergeCell ref="B26:D26"/>
    <mergeCell ref="E26:G26"/>
    <mergeCell ref="B19:D19"/>
    <mergeCell ref="E19:G19"/>
    <mergeCell ref="B20:D20"/>
    <mergeCell ref="E20:G20"/>
    <mergeCell ref="B25:D25"/>
    <mergeCell ref="E25:G2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00B0F0"/>
  </sheetPr>
  <dimension ref="A1:C6"/>
  <sheetViews>
    <sheetView zoomScalePageLayoutView="0" workbookViewId="0" topLeftCell="A1">
      <selection activeCell="B30" sqref="B30"/>
    </sheetView>
  </sheetViews>
  <sheetFormatPr defaultColWidth="9.00390625" defaultRowHeight="15" customHeight="1"/>
  <cols>
    <col min="1" max="1" width="3.375" style="1" customWidth="1"/>
    <col min="2" max="2" width="20.375" style="1" bestFit="1" customWidth="1"/>
    <col min="3" max="3" width="13.625" style="1" customWidth="1"/>
    <col min="4" max="8" width="7.125" style="1" customWidth="1"/>
    <col min="9" max="9" width="3.625" style="1" customWidth="1"/>
    <col min="10" max="16384" width="9.00390625" style="1" customWidth="1"/>
  </cols>
  <sheetData>
    <row r="1" ht="15" customHeight="1">
      <c r="A1" s="1" t="s">
        <v>1469</v>
      </c>
    </row>
    <row r="3" spans="2:3" ht="15" customHeight="1">
      <c r="B3" s="95" t="s">
        <v>1470</v>
      </c>
      <c r="C3" s="3" t="s">
        <v>1471</v>
      </c>
    </row>
    <row r="4" spans="2:3" ht="15" customHeight="1">
      <c r="B4" s="3" t="s">
        <v>1682</v>
      </c>
      <c r="C4" s="300">
        <v>60500000</v>
      </c>
    </row>
    <row r="5" spans="2:3" ht="15" customHeight="1">
      <c r="B5" s="3" t="s">
        <v>376</v>
      </c>
      <c r="C5" s="300">
        <v>9562800</v>
      </c>
    </row>
    <row r="6" spans="1:3" ht="15" customHeight="1">
      <c r="A6" s="6"/>
      <c r="B6" s="3" t="s">
        <v>1763</v>
      </c>
      <c r="C6" s="115">
        <v>6600000</v>
      </c>
    </row>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G11"/>
  <sheetViews>
    <sheetView zoomScalePageLayoutView="0" workbookViewId="0" topLeftCell="A1">
      <selection activeCell="A1" sqref="A1"/>
    </sheetView>
  </sheetViews>
  <sheetFormatPr defaultColWidth="9.00390625" defaultRowHeight="15" customHeight="1"/>
  <cols>
    <col min="1" max="1" width="5.625" style="22" customWidth="1"/>
    <col min="2" max="2" width="14.375" style="22" bestFit="1" customWidth="1"/>
    <col min="3" max="6" width="12.625" style="22" customWidth="1"/>
    <col min="7" max="7" width="3.125" style="22" customWidth="1"/>
    <col min="8" max="16384" width="9.00390625" style="22" customWidth="1"/>
  </cols>
  <sheetData>
    <row r="1" ht="15" customHeight="1">
      <c r="A1" s="22" t="s">
        <v>230</v>
      </c>
    </row>
    <row r="3" ht="15" customHeight="1">
      <c r="B3" s="281" t="s">
        <v>2319</v>
      </c>
    </row>
    <row r="5" spans="2:5" ht="15" customHeight="1">
      <c r="B5" s="404" t="s">
        <v>875</v>
      </c>
      <c r="C5" s="405" t="s">
        <v>271</v>
      </c>
      <c r="D5" s="33" t="s">
        <v>43</v>
      </c>
      <c r="E5" s="74"/>
    </row>
    <row r="6" spans="2:5" ht="15" customHeight="1">
      <c r="B6" s="404"/>
      <c r="C6" s="406"/>
      <c r="D6" s="34" t="s">
        <v>717</v>
      </c>
      <c r="E6" s="74"/>
    </row>
    <row r="7" spans="2:5" ht="15" customHeight="1">
      <c r="B7" s="42">
        <v>181653</v>
      </c>
      <c r="C7" s="43">
        <v>420619</v>
      </c>
      <c r="D7" s="44">
        <f>ROUND(C7/B7,1)</f>
        <v>2.3</v>
      </c>
      <c r="E7" s="36"/>
    </row>
    <row r="8" spans="2:7" ht="15" customHeight="1">
      <c r="B8" s="35"/>
      <c r="C8" s="35"/>
      <c r="D8" s="35"/>
      <c r="E8" s="35"/>
      <c r="F8" s="36"/>
      <c r="G8" s="36"/>
    </row>
    <row r="9" spans="2:7" ht="15" customHeight="1">
      <c r="B9" s="35"/>
      <c r="C9" s="35"/>
      <c r="D9" s="35"/>
      <c r="E9" s="35"/>
      <c r="F9" s="36"/>
      <c r="G9" s="36"/>
    </row>
    <row r="10" spans="2:7" ht="15" customHeight="1">
      <c r="B10" s="38"/>
      <c r="C10" s="35"/>
      <c r="D10" s="35"/>
      <c r="E10" s="35"/>
      <c r="F10" s="36"/>
      <c r="G10" s="36"/>
    </row>
    <row r="11" spans="2:7" ht="15" customHeight="1">
      <c r="B11" s="38"/>
      <c r="C11" s="35"/>
      <c r="D11" s="35"/>
      <c r="E11" s="35"/>
      <c r="F11" s="36"/>
      <c r="G11" s="36"/>
    </row>
  </sheetData>
  <sheetProtection/>
  <mergeCells count="2">
    <mergeCell ref="B5:B6"/>
    <mergeCell ref="C5:C6"/>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rgb="FF00B0F0"/>
  </sheetPr>
  <dimension ref="A1:F18"/>
  <sheetViews>
    <sheetView zoomScalePageLayoutView="0" workbookViewId="0" topLeftCell="A1">
      <selection activeCell="B37" sqref="B37"/>
    </sheetView>
  </sheetViews>
  <sheetFormatPr defaultColWidth="9.00390625" defaultRowHeight="15" customHeight="1"/>
  <cols>
    <col min="1" max="1" width="5.625" style="22" customWidth="1"/>
    <col min="2" max="2" width="18.625" style="22" bestFit="1" customWidth="1"/>
    <col min="3" max="3" width="15.25390625" style="22" customWidth="1"/>
    <col min="4" max="5" width="12.625" style="22" customWidth="1"/>
    <col min="6" max="6" width="16.00390625" style="22" customWidth="1"/>
    <col min="7" max="7" width="3.125" style="22" customWidth="1"/>
    <col min="8" max="16384" width="9.00390625" style="22" customWidth="1"/>
  </cols>
  <sheetData>
    <row r="1" ht="15" customHeight="1">
      <c r="B1" s="281" t="s">
        <v>44</v>
      </c>
    </row>
    <row r="2" ht="15" customHeight="1">
      <c r="A2" s="66"/>
    </row>
    <row r="3" ht="15" customHeight="1">
      <c r="B3" s="22" t="s">
        <v>45</v>
      </c>
    </row>
    <row r="5" spans="2:6" ht="15" customHeight="1">
      <c r="B5" s="404" t="s">
        <v>1108</v>
      </c>
      <c r="C5" s="407" t="s">
        <v>46</v>
      </c>
      <c r="D5" s="404" t="s">
        <v>1496</v>
      </c>
      <c r="E5" s="404"/>
      <c r="F5" s="404"/>
    </row>
    <row r="6" spans="2:6" ht="15" customHeight="1">
      <c r="B6" s="404"/>
      <c r="C6" s="408"/>
      <c r="D6" s="27" t="s">
        <v>876</v>
      </c>
      <c r="E6" s="27" t="s">
        <v>877</v>
      </c>
      <c r="F6" s="27" t="s">
        <v>42</v>
      </c>
    </row>
    <row r="7" spans="2:6" ht="15" customHeight="1">
      <c r="B7" s="175" t="s">
        <v>1682</v>
      </c>
      <c r="C7" s="176">
        <v>42088</v>
      </c>
      <c r="D7" s="45">
        <v>168302</v>
      </c>
      <c r="E7" s="45">
        <v>173124</v>
      </c>
      <c r="F7" s="45">
        <f>SUM(D7:E7)</f>
        <v>341426</v>
      </c>
    </row>
    <row r="8" spans="2:6" ht="15" customHeight="1">
      <c r="B8" s="175" t="s">
        <v>376</v>
      </c>
      <c r="C8" s="176" t="s">
        <v>2472</v>
      </c>
      <c r="D8" s="45">
        <v>168142</v>
      </c>
      <c r="E8" s="45">
        <v>172987</v>
      </c>
      <c r="F8" s="45">
        <f>SUM(D8:E8)</f>
        <v>341129</v>
      </c>
    </row>
    <row r="9" spans="2:6" ht="15" customHeight="1">
      <c r="B9" s="175" t="s">
        <v>1763</v>
      </c>
      <c r="C9" s="176">
        <v>42112</v>
      </c>
      <c r="D9" s="45">
        <v>168157</v>
      </c>
      <c r="E9" s="45">
        <v>173019</v>
      </c>
      <c r="F9" s="45">
        <f>SUM(D9:E9)</f>
        <v>341176</v>
      </c>
    </row>
    <row r="10" spans="2:5" ht="15" customHeight="1">
      <c r="B10" s="37"/>
      <c r="C10" s="35"/>
      <c r="D10" s="35"/>
      <c r="E10" s="35"/>
    </row>
    <row r="12" ht="15" customHeight="1">
      <c r="B12" s="22" t="s">
        <v>1107</v>
      </c>
    </row>
    <row r="14" spans="2:6" ht="15" customHeight="1">
      <c r="B14" s="404" t="s">
        <v>1108</v>
      </c>
      <c r="C14" s="399" t="s">
        <v>1497</v>
      </c>
      <c r="D14" s="400"/>
      <c r="E14" s="400"/>
      <c r="F14" s="33" t="s">
        <v>43</v>
      </c>
    </row>
    <row r="15" spans="2:6" ht="15" customHeight="1">
      <c r="B15" s="404"/>
      <c r="C15" s="41" t="s">
        <v>876</v>
      </c>
      <c r="D15" s="41" t="s">
        <v>877</v>
      </c>
      <c r="E15" s="41" t="s">
        <v>42</v>
      </c>
      <c r="F15" s="34" t="s">
        <v>718</v>
      </c>
    </row>
    <row r="16" spans="2:6" ht="15" customHeight="1">
      <c r="B16" s="176" t="s">
        <v>1682</v>
      </c>
      <c r="C16" s="43">
        <v>166428</v>
      </c>
      <c r="D16" s="43">
        <v>171740</v>
      </c>
      <c r="E16" s="43">
        <f>SUM(C16:D16)</f>
        <v>338168</v>
      </c>
      <c r="F16" s="44">
        <f>ROUND(E16/'（２）①人口'!B7,2)</f>
        <v>1.86</v>
      </c>
    </row>
    <row r="17" spans="2:6" ht="15" customHeight="1">
      <c r="B17" s="176" t="s">
        <v>376</v>
      </c>
      <c r="C17" s="43">
        <v>166426</v>
      </c>
      <c r="D17" s="43">
        <v>171736</v>
      </c>
      <c r="E17" s="43">
        <f>SUM(C17:D17)</f>
        <v>338162</v>
      </c>
      <c r="F17" s="44">
        <f>ROUND(E17/'（２）①人口'!B7,2)</f>
        <v>1.86</v>
      </c>
    </row>
    <row r="18" spans="2:6" ht="15" customHeight="1">
      <c r="B18" s="176" t="s">
        <v>1763</v>
      </c>
      <c r="C18" s="43">
        <v>165093</v>
      </c>
      <c r="D18" s="43">
        <v>170547</v>
      </c>
      <c r="E18" s="43">
        <f>SUM(C18:D18)</f>
        <v>335640</v>
      </c>
      <c r="F18" s="44">
        <f>ROUND(E18/'（２）①人口'!B7,2)</f>
        <v>1.85</v>
      </c>
    </row>
  </sheetData>
  <sheetProtection/>
  <mergeCells count="5">
    <mergeCell ref="C5:C6"/>
    <mergeCell ref="B5:B6"/>
    <mergeCell ref="D5:F5"/>
    <mergeCell ref="B14:B15"/>
    <mergeCell ref="C14:E14"/>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sheetPr>
    <tabColor rgb="FF00B0F0"/>
  </sheetPr>
  <dimension ref="A1:E9"/>
  <sheetViews>
    <sheetView zoomScalePageLayoutView="0" workbookViewId="0" topLeftCell="A1">
      <selection activeCell="A1" sqref="A1"/>
    </sheetView>
  </sheetViews>
  <sheetFormatPr defaultColWidth="9.00390625" defaultRowHeight="15" customHeight="1"/>
  <cols>
    <col min="1" max="1" width="5.625" style="22" customWidth="1"/>
    <col min="2" max="2" width="18.625" style="22" customWidth="1"/>
    <col min="3" max="6" width="12.625" style="22" customWidth="1"/>
    <col min="7" max="7" width="3.125" style="22" customWidth="1"/>
    <col min="8" max="16384" width="9.00390625" style="22" customWidth="1"/>
  </cols>
  <sheetData>
    <row r="1" ht="15" customHeight="1">
      <c r="A1" s="22" t="s">
        <v>2539</v>
      </c>
    </row>
    <row r="3" ht="15" customHeight="1">
      <c r="B3" s="281" t="s">
        <v>1492</v>
      </c>
    </row>
    <row r="4" ht="15" customHeight="1">
      <c r="A4" s="66"/>
    </row>
    <row r="5" spans="2:5" ht="15" customHeight="1">
      <c r="B5" s="40" t="s">
        <v>1108</v>
      </c>
      <c r="C5" s="39" t="s">
        <v>1458</v>
      </c>
      <c r="D5" s="39" t="s">
        <v>1457</v>
      </c>
      <c r="E5" s="80"/>
    </row>
    <row r="6" spans="2:5" ht="15" customHeight="1">
      <c r="B6" s="177" t="s">
        <v>1682</v>
      </c>
      <c r="C6" s="39">
        <v>2</v>
      </c>
      <c r="D6" s="39">
        <v>1</v>
      </c>
      <c r="E6" s="36"/>
    </row>
    <row r="7" spans="2:5" ht="15" customHeight="1">
      <c r="B7" s="177" t="s">
        <v>376</v>
      </c>
      <c r="C7" s="39">
        <v>10</v>
      </c>
      <c r="D7" s="39">
        <v>5</v>
      </c>
      <c r="E7" s="36"/>
    </row>
    <row r="8" spans="2:5" ht="15" customHeight="1">
      <c r="B8" s="177" t="s">
        <v>1763</v>
      </c>
      <c r="C8" s="39">
        <v>46</v>
      </c>
      <c r="D8" s="39">
        <v>36</v>
      </c>
      <c r="E8" s="80"/>
    </row>
    <row r="9" ht="15" customHeight="1">
      <c r="B9" s="80"/>
    </row>
  </sheetData>
  <sheetProtection/>
  <printOptions horizontalCentered="1"/>
  <pageMargins left="0.7874015748031497" right="0.7874015748031497" top="0.984251968503937" bottom="0.984251968503937" header="0.5118110236220472" footer="0.5118110236220472"/>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sheetPr>
    <tabColor rgb="FF00B0F0"/>
  </sheetPr>
  <dimension ref="A1:N9"/>
  <sheetViews>
    <sheetView zoomScalePageLayoutView="0" workbookViewId="0" topLeftCell="A1">
      <selection activeCell="A1" sqref="A1:C1"/>
    </sheetView>
  </sheetViews>
  <sheetFormatPr defaultColWidth="9.00390625" defaultRowHeight="15" customHeight="1"/>
  <cols>
    <col min="1" max="1" width="3.125" style="79" customWidth="1"/>
    <col min="2" max="14" width="6.875" style="77" customWidth="1"/>
    <col min="15" max="16384" width="9.00390625" style="79" customWidth="1"/>
  </cols>
  <sheetData>
    <row r="1" spans="1:3" ht="15" customHeight="1">
      <c r="A1" s="418" t="s">
        <v>2543</v>
      </c>
      <c r="B1" s="419"/>
      <c r="C1" s="419"/>
    </row>
    <row r="2" ht="15" customHeight="1">
      <c r="A2" s="77"/>
    </row>
    <row r="3" spans="1:2" ht="15" customHeight="1">
      <c r="A3" s="77"/>
      <c r="B3" s="77" t="s">
        <v>2542</v>
      </c>
    </row>
    <row r="5" spans="2:14" ht="15" customHeight="1">
      <c r="B5" s="420" t="s">
        <v>1633</v>
      </c>
      <c r="C5" s="415" t="s">
        <v>766</v>
      </c>
      <c r="D5" s="416"/>
      <c r="E5" s="416"/>
      <c r="F5" s="416"/>
      <c r="G5" s="416"/>
      <c r="H5" s="416"/>
      <c r="I5" s="416"/>
      <c r="J5" s="416"/>
      <c r="K5" s="416"/>
      <c r="L5" s="416"/>
      <c r="M5" s="416"/>
      <c r="N5" s="417"/>
    </row>
    <row r="6" spans="2:14" ht="15" customHeight="1">
      <c r="B6" s="421"/>
      <c r="C6" s="423" t="s">
        <v>1635</v>
      </c>
      <c r="D6" s="426" t="s">
        <v>1636</v>
      </c>
      <c r="E6" s="427"/>
      <c r="F6" s="427"/>
      <c r="G6" s="427"/>
      <c r="H6" s="428"/>
      <c r="I6" s="412" t="s">
        <v>1779</v>
      </c>
      <c r="J6" s="412" t="s">
        <v>558</v>
      </c>
      <c r="K6" s="412" t="s">
        <v>559</v>
      </c>
      <c r="L6" s="412" t="s">
        <v>560</v>
      </c>
      <c r="M6" s="409" t="s">
        <v>561</v>
      </c>
      <c r="N6" s="412" t="s">
        <v>714</v>
      </c>
    </row>
    <row r="7" spans="2:14" ht="15" customHeight="1">
      <c r="B7" s="421"/>
      <c r="C7" s="424"/>
      <c r="D7" s="426" t="s">
        <v>1774</v>
      </c>
      <c r="E7" s="427"/>
      <c r="F7" s="428"/>
      <c r="G7" s="412" t="s">
        <v>1612</v>
      </c>
      <c r="H7" s="412" t="s">
        <v>1778</v>
      </c>
      <c r="I7" s="413"/>
      <c r="J7" s="413"/>
      <c r="K7" s="413"/>
      <c r="L7" s="413"/>
      <c r="M7" s="410"/>
      <c r="N7" s="413"/>
    </row>
    <row r="8" spans="2:14" ht="15" customHeight="1">
      <c r="B8" s="422"/>
      <c r="C8" s="425"/>
      <c r="D8" s="46" t="s">
        <v>1775</v>
      </c>
      <c r="E8" s="47" t="s">
        <v>1776</v>
      </c>
      <c r="F8" s="47" t="s">
        <v>1777</v>
      </c>
      <c r="G8" s="414"/>
      <c r="H8" s="414"/>
      <c r="I8" s="414"/>
      <c r="J8" s="414"/>
      <c r="K8" s="414"/>
      <c r="L8" s="414"/>
      <c r="M8" s="411"/>
      <c r="N8" s="414"/>
    </row>
    <row r="9" spans="2:14" ht="15" customHeight="1">
      <c r="B9" s="48">
        <f>H9+I9+J9+K9+L9+M9+N9+C9</f>
        <v>73</v>
      </c>
      <c r="C9" s="49">
        <v>1</v>
      </c>
      <c r="D9" s="50">
        <v>27</v>
      </c>
      <c r="E9" s="50">
        <v>10</v>
      </c>
      <c r="F9" s="50">
        <v>0</v>
      </c>
      <c r="G9" s="50">
        <v>3</v>
      </c>
      <c r="H9" s="50">
        <f>SUM(D9:G9)</f>
        <v>40</v>
      </c>
      <c r="I9" s="50">
        <v>7</v>
      </c>
      <c r="J9" s="50">
        <v>3</v>
      </c>
      <c r="K9" s="50">
        <v>6</v>
      </c>
      <c r="L9" s="50">
        <v>8</v>
      </c>
      <c r="M9" s="57">
        <v>5</v>
      </c>
      <c r="N9" s="50">
        <v>3</v>
      </c>
    </row>
  </sheetData>
  <sheetProtection/>
  <mergeCells count="14">
    <mergeCell ref="A1:C1"/>
    <mergeCell ref="B5:B8"/>
    <mergeCell ref="C6:C8"/>
    <mergeCell ref="D6:H6"/>
    <mergeCell ref="I6:I8"/>
    <mergeCell ref="D7:F7"/>
    <mergeCell ref="G7:G8"/>
    <mergeCell ref="H7:H8"/>
    <mergeCell ref="M6:M8"/>
    <mergeCell ref="J6:J8"/>
    <mergeCell ref="N6:N8"/>
    <mergeCell ref="C5:N5"/>
    <mergeCell ref="K6:K8"/>
    <mergeCell ref="L6:L8"/>
  </mergeCells>
  <printOptions horizontalCentered="1"/>
  <pageMargins left="0.5905511811023623" right="0.5905511811023623" top="0.7874015748031497" bottom="0.7874015748031497" header="0" footer="0"/>
  <pageSetup horizontalDpi="600" verticalDpi="600" orientation="portrait" pageOrder="overThenDown" paperSize="9" scale="87" r:id="rId1"/>
</worksheet>
</file>

<file path=xl/worksheets/sheet8.xml><?xml version="1.0" encoding="utf-8"?>
<worksheet xmlns="http://schemas.openxmlformats.org/spreadsheetml/2006/main" xmlns:r="http://schemas.openxmlformats.org/officeDocument/2006/relationships">
  <sheetPr>
    <tabColor rgb="FF00B0F0"/>
  </sheetPr>
  <dimension ref="B1:J42"/>
  <sheetViews>
    <sheetView zoomScalePageLayoutView="0" workbookViewId="0" topLeftCell="A1">
      <selection activeCell="A1" sqref="A1"/>
    </sheetView>
  </sheetViews>
  <sheetFormatPr defaultColWidth="9.00390625" defaultRowHeight="15" customHeight="1"/>
  <cols>
    <col min="1" max="1" width="3.125" style="24" customWidth="1"/>
    <col min="2" max="2" width="13.75390625" style="1" customWidth="1"/>
    <col min="3" max="3" width="23.625" style="1" customWidth="1"/>
    <col min="4" max="4" width="22.625" style="1" customWidth="1"/>
    <col min="5" max="5" width="30.00390625" style="1" customWidth="1"/>
    <col min="6" max="6" width="3.125" style="2" customWidth="1"/>
    <col min="7" max="7" width="13.75390625" style="1" customWidth="1"/>
    <col min="8" max="8" width="23.625" style="1" customWidth="1"/>
    <col min="9" max="9" width="22.625" style="1" customWidth="1"/>
    <col min="10" max="10" width="30.00390625" style="1" customWidth="1"/>
    <col min="11" max="16384" width="9.00390625" style="24" customWidth="1"/>
  </cols>
  <sheetData>
    <row r="1" spans="2:7" ht="15" customHeight="1">
      <c r="B1" s="1" t="s">
        <v>2521</v>
      </c>
      <c r="G1" s="16"/>
    </row>
    <row r="3" spans="2:10" ht="15" customHeight="1">
      <c r="B3" s="3" t="s">
        <v>1613</v>
      </c>
      <c r="C3" s="3" t="s">
        <v>1615</v>
      </c>
      <c r="D3" s="3" t="s">
        <v>1614</v>
      </c>
      <c r="E3" s="3" t="s">
        <v>1616</v>
      </c>
      <c r="F3" s="29"/>
      <c r="G3" s="3" t="s">
        <v>1613</v>
      </c>
      <c r="H3" s="3" t="s">
        <v>1615</v>
      </c>
      <c r="I3" s="3" t="s">
        <v>1614</v>
      </c>
      <c r="J3" s="3" t="s">
        <v>1616</v>
      </c>
    </row>
    <row r="4" spans="2:10" ht="15" customHeight="1">
      <c r="B4" s="21" t="s">
        <v>1865</v>
      </c>
      <c r="C4" s="82" t="s">
        <v>594</v>
      </c>
      <c r="D4" s="82" t="s">
        <v>373</v>
      </c>
      <c r="E4" s="82" t="s">
        <v>1094</v>
      </c>
      <c r="F4" s="81"/>
      <c r="G4" s="21" t="s">
        <v>444</v>
      </c>
      <c r="H4" s="82" t="s">
        <v>936</v>
      </c>
      <c r="I4" s="82" t="s">
        <v>395</v>
      </c>
      <c r="J4" s="82" t="s">
        <v>1866</v>
      </c>
    </row>
    <row r="5" spans="2:10" ht="15" customHeight="1">
      <c r="B5" s="21" t="s">
        <v>1867</v>
      </c>
      <c r="C5" s="82" t="s">
        <v>595</v>
      </c>
      <c r="D5" s="82" t="s">
        <v>1592</v>
      </c>
      <c r="E5" s="82" t="s">
        <v>1868</v>
      </c>
      <c r="F5" s="81"/>
      <c r="G5" s="21" t="s">
        <v>445</v>
      </c>
      <c r="H5" s="82" t="s">
        <v>937</v>
      </c>
      <c r="I5" s="82" t="s">
        <v>395</v>
      </c>
      <c r="J5" s="82" t="s">
        <v>1869</v>
      </c>
    </row>
    <row r="6" spans="2:10" ht="15" customHeight="1">
      <c r="B6" s="21" t="s">
        <v>1870</v>
      </c>
      <c r="C6" s="82" t="s">
        <v>627</v>
      </c>
      <c r="D6" s="82" t="s">
        <v>1871</v>
      </c>
      <c r="E6" s="82" t="s">
        <v>1095</v>
      </c>
      <c r="F6" s="81"/>
      <c r="G6" s="21" t="s">
        <v>517</v>
      </c>
      <c r="H6" s="82" t="s">
        <v>1601</v>
      </c>
      <c r="I6" s="82" t="s">
        <v>390</v>
      </c>
      <c r="J6" s="82" t="s">
        <v>1099</v>
      </c>
    </row>
    <row r="7" spans="2:10" ht="15" customHeight="1">
      <c r="B7" s="21" t="s">
        <v>1872</v>
      </c>
      <c r="C7" s="82" t="s">
        <v>628</v>
      </c>
      <c r="D7" s="82" t="s">
        <v>375</v>
      </c>
      <c r="E7" s="82" t="s">
        <v>1873</v>
      </c>
      <c r="F7" s="81"/>
      <c r="G7" s="21" t="s">
        <v>518</v>
      </c>
      <c r="H7" s="82" t="s">
        <v>1602</v>
      </c>
      <c r="I7" s="82" t="s">
        <v>1592</v>
      </c>
      <c r="J7" s="82" t="s">
        <v>1100</v>
      </c>
    </row>
    <row r="8" spans="2:10" ht="15" customHeight="1">
      <c r="B8" s="21" t="s">
        <v>1874</v>
      </c>
      <c r="C8" s="82" t="s">
        <v>629</v>
      </c>
      <c r="D8" s="82" t="s">
        <v>395</v>
      </c>
      <c r="E8" s="82" t="s">
        <v>1875</v>
      </c>
      <c r="F8" s="81"/>
      <c r="G8" s="21" t="s">
        <v>519</v>
      </c>
      <c r="H8" s="82" t="s">
        <v>1603</v>
      </c>
      <c r="I8" s="82" t="s">
        <v>1592</v>
      </c>
      <c r="J8" s="82" t="s">
        <v>722</v>
      </c>
    </row>
    <row r="9" spans="2:10" ht="15" customHeight="1">
      <c r="B9" s="21" t="s">
        <v>1876</v>
      </c>
      <c r="C9" s="311"/>
      <c r="D9" s="311"/>
      <c r="E9" s="311"/>
      <c r="F9" s="81"/>
      <c r="G9" s="21" t="s">
        <v>1877</v>
      </c>
      <c r="H9" s="82" t="s">
        <v>1604</v>
      </c>
      <c r="I9" s="82" t="s">
        <v>1878</v>
      </c>
      <c r="J9" s="82" t="s">
        <v>723</v>
      </c>
    </row>
    <row r="10" spans="2:10" ht="15" customHeight="1">
      <c r="B10" s="21" t="s">
        <v>1879</v>
      </c>
      <c r="C10" s="82" t="s">
        <v>630</v>
      </c>
      <c r="D10" s="82" t="s">
        <v>387</v>
      </c>
      <c r="E10" s="82" t="s">
        <v>1880</v>
      </c>
      <c r="F10" s="81"/>
      <c r="G10" s="21" t="s">
        <v>1881</v>
      </c>
      <c r="H10" s="82" t="s">
        <v>1605</v>
      </c>
      <c r="I10" s="82" t="s">
        <v>400</v>
      </c>
      <c r="J10" s="82" t="s">
        <v>1882</v>
      </c>
    </row>
    <row r="11" spans="2:10" ht="15" customHeight="1">
      <c r="B11" s="21" t="s">
        <v>1883</v>
      </c>
      <c r="C11" s="82" t="s">
        <v>631</v>
      </c>
      <c r="D11" s="82" t="s">
        <v>388</v>
      </c>
      <c r="E11" s="82" t="s">
        <v>1096</v>
      </c>
      <c r="F11" s="81"/>
      <c r="G11" s="21" t="s">
        <v>1884</v>
      </c>
      <c r="H11" s="82" t="s">
        <v>1606</v>
      </c>
      <c r="I11" s="82" t="s">
        <v>1591</v>
      </c>
      <c r="J11" s="82" t="s">
        <v>725</v>
      </c>
    </row>
    <row r="12" spans="2:10" ht="15" customHeight="1">
      <c r="B12" s="21" t="s">
        <v>1885</v>
      </c>
      <c r="C12" s="82" t="s">
        <v>632</v>
      </c>
      <c r="D12" s="82" t="s">
        <v>389</v>
      </c>
      <c r="E12" s="82" t="s">
        <v>1886</v>
      </c>
      <c r="F12" s="81"/>
      <c r="G12" s="21" t="s">
        <v>1887</v>
      </c>
      <c r="H12" s="82" t="s">
        <v>1607</v>
      </c>
      <c r="I12" s="82" t="s">
        <v>948</v>
      </c>
      <c r="J12" s="82" t="s">
        <v>1888</v>
      </c>
    </row>
    <row r="13" spans="2:10" ht="15" customHeight="1">
      <c r="B13" s="21" t="s">
        <v>1617</v>
      </c>
      <c r="C13" s="82" t="s">
        <v>633</v>
      </c>
      <c r="D13" s="82" t="s">
        <v>1889</v>
      </c>
      <c r="E13" s="82" t="s">
        <v>1890</v>
      </c>
      <c r="F13" s="81"/>
      <c r="G13" s="21" t="s">
        <v>1891</v>
      </c>
      <c r="H13" s="82" t="s">
        <v>1892</v>
      </c>
      <c r="I13" s="82"/>
      <c r="J13" s="82" t="s">
        <v>1893</v>
      </c>
    </row>
    <row r="14" spans="2:10" ht="15" customHeight="1">
      <c r="B14" s="21" t="s">
        <v>1618</v>
      </c>
      <c r="C14" s="82" t="s">
        <v>634</v>
      </c>
      <c r="D14" s="82" t="s">
        <v>391</v>
      </c>
      <c r="E14" s="82" t="s">
        <v>1894</v>
      </c>
      <c r="F14" s="81"/>
      <c r="G14" s="21" t="s">
        <v>1895</v>
      </c>
      <c r="H14" s="82" t="s">
        <v>1570</v>
      </c>
      <c r="I14" s="82" t="s">
        <v>390</v>
      </c>
      <c r="J14" s="82" t="s">
        <v>1896</v>
      </c>
    </row>
    <row r="15" spans="2:10" ht="15" customHeight="1">
      <c r="B15" s="21" t="s">
        <v>1619</v>
      </c>
      <c r="C15" s="82" t="s">
        <v>635</v>
      </c>
      <c r="D15" s="82"/>
      <c r="E15" s="82" t="s">
        <v>1897</v>
      </c>
      <c r="F15" s="81"/>
      <c r="G15" s="21" t="s">
        <v>1898</v>
      </c>
      <c r="H15" s="82" t="s">
        <v>1609</v>
      </c>
      <c r="I15" s="82" t="s">
        <v>374</v>
      </c>
      <c r="J15" s="82" t="s">
        <v>1899</v>
      </c>
    </row>
    <row r="16" spans="2:10" ht="15" customHeight="1">
      <c r="B16" s="21" t="s">
        <v>1620</v>
      </c>
      <c r="C16" s="82" t="s">
        <v>636</v>
      </c>
      <c r="D16" s="82" t="s">
        <v>392</v>
      </c>
      <c r="E16" s="82" t="s">
        <v>1900</v>
      </c>
      <c r="F16" s="81"/>
      <c r="G16" s="21" t="s">
        <v>1901</v>
      </c>
      <c r="H16" s="82" t="s">
        <v>1610</v>
      </c>
      <c r="I16" s="82" t="s">
        <v>390</v>
      </c>
      <c r="J16" s="82" t="s">
        <v>726</v>
      </c>
    </row>
    <row r="17" spans="2:10" ht="15" customHeight="1">
      <c r="B17" s="21" t="s">
        <v>1621</v>
      </c>
      <c r="C17" s="82" t="s">
        <v>1902</v>
      </c>
      <c r="D17" s="82" t="s">
        <v>393</v>
      </c>
      <c r="E17" s="82" t="s">
        <v>1903</v>
      </c>
      <c r="F17" s="81"/>
      <c r="G17" s="21" t="s">
        <v>1904</v>
      </c>
      <c r="H17" s="82" t="s">
        <v>138</v>
      </c>
      <c r="I17" s="82" t="s">
        <v>401</v>
      </c>
      <c r="J17" s="82" t="s">
        <v>1905</v>
      </c>
    </row>
    <row r="18" spans="2:10" ht="15" customHeight="1">
      <c r="B18" s="21" t="s">
        <v>1622</v>
      </c>
      <c r="C18" s="82" t="s">
        <v>637</v>
      </c>
      <c r="D18" s="82" t="s">
        <v>1591</v>
      </c>
      <c r="E18" s="82" t="s">
        <v>1906</v>
      </c>
      <c r="F18" s="81"/>
      <c r="G18" s="21" t="s">
        <v>738</v>
      </c>
      <c r="H18" s="82" t="s">
        <v>139</v>
      </c>
      <c r="I18" s="82"/>
      <c r="J18" s="82" t="s">
        <v>1907</v>
      </c>
    </row>
    <row r="19" spans="2:10" ht="15" customHeight="1">
      <c r="B19" s="21" t="s">
        <v>1623</v>
      </c>
      <c r="C19" s="82" t="s">
        <v>638</v>
      </c>
      <c r="D19" s="82" t="s">
        <v>390</v>
      </c>
      <c r="E19" s="82" t="s">
        <v>1908</v>
      </c>
      <c r="F19" s="81"/>
      <c r="G19" s="21" t="s">
        <v>572</v>
      </c>
      <c r="H19" s="82" t="s">
        <v>382</v>
      </c>
      <c r="I19" s="82" t="s">
        <v>395</v>
      </c>
      <c r="J19" s="82" t="s">
        <v>1909</v>
      </c>
    </row>
    <row r="20" spans="2:10" ht="15" customHeight="1">
      <c r="B20" s="21" t="s">
        <v>1624</v>
      </c>
      <c r="C20" s="82" t="s">
        <v>639</v>
      </c>
      <c r="D20" s="82" t="s">
        <v>1626</v>
      </c>
      <c r="E20" s="82" t="s">
        <v>1910</v>
      </c>
      <c r="F20" s="81"/>
      <c r="G20" s="21" t="s">
        <v>573</v>
      </c>
      <c r="H20" s="82" t="s">
        <v>141</v>
      </c>
      <c r="I20" s="82" t="s">
        <v>394</v>
      </c>
      <c r="J20" s="82" t="s">
        <v>1911</v>
      </c>
    </row>
    <row r="21" spans="2:10" ht="15" customHeight="1">
      <c r="B21" s="21" t="s">
        <v>1625</v>
      </c>
      <c r="C21" s="82" t="s">
        <v>640</v>
      </c>
      <c r="D21" s="82" t="s">
        <v>395</v>
      </c>
      <c r="E21" s="82" t="s">
        <v>1097</v>
      </c>
      <c r="F21" s="81"/>
      <c r="G21" s="21" t="s">
        <v>574</v>
      </c>
      <c r="H21" s="82" t="s">
        <v>142</v>
      </c>
      <c r="I21" s="82"/>
      <c r="J21" s="82" t="s">
        <v>1912</v>
      </c>
    </row>
    <row r="22" spans="2:10" ht="15" customHeight="1">
      <c r="B22" s="21" t="s">
        <v>1311</v>
      </c>
      <c r="C22" s="82" t="s">
        <v>641</v>
      </c>
      <c r="D22" s="82" t="s">
        <v>389</v>
      </c>
      <c r="E22" s="82" t="s">
        <v>1913</v>
      </c>
      <c r="F22" s="81"/>
      <c r="G22" s="21" t="s">
        <v>575</v>
      </c>
      <c r="H22" s="82" t="s">
        <v>143</v>
      </c>
      <c r="I22" s="82" t="s">
        <v>390</v>
      </c>
      <c r="J22" s="82" t="s">
        <v>1914</v>
      </c>
    </row>
    <row r="23" spans="2:10" ht="15" customHeight="1">
      <c r="B23" s="21" t="s">
        <v>1312</v>
      </c>
      <c r="C23" s="82" t="s">
        <v>642</v>
      </c>
      <c r="D23" s="82" t="s">
        <v>1627</v>
      </c>
      <c r="E23" s="82" t="s">
        <v>1098</v>
      </c>
      <c r="F23" s="81"/>
      <c r="G23" s="21" t="s">
        <v>576</v>
      </c>
      <c r="H23" s="82" t="s">
        <v>144</v>
      </c>
      <c r="I23" s="82" t="s">
        <v>1626</v>
      </c>
      <c r="J23" s="82" t="s">
        <v>1915</v>
      </c>
    </row>
    <row r="24" spans="2:10" ht="15" customHeight="1">
      <c r="B24" s="21" t="s">
        <v>1313</v>
      </c>
      <c r="C24" s="82" t="s">
        <v>643</v>
      </c>
      <c r="D24" s="82"/>
      <c r="E24" s="82" t="s">
        <v>1916</v>
      </c>
      <c r="F24" s="81"/>
      <c r="G24" s="21" t="s">
        <v>577</v>
      </c>
      <c r="H24" s="82" t="s">
        <v>145</v>
      </c>
      <c r="I24" s="82"/>
      <c r="J24" s="82" t="s">
        <v>1917</v>
      </c>
    </row>
    <row r="25" spans="2:10" ht="15" customHeight="1">
      <c r="B25" s="21" t="s">
        <v>1314</v>
      </c>
      <c r="C25" s="82" t="s">
        <v>1790</v>
      </c>
      <c r="D25" s="82" t="s">
        <v>396</v>
      </c>
      <c r="E25" s="82" t="s">
        <v>1918</v>
      </c>
      <c r="F25" s="81"/>
      <c r="G25" s="21" t="s">
        <v>578</v>
      </c>
      <c r="H25" s="82" t="s">
        <v>146</v>
      </c>
      <c r="I25" s="82"/>
      <c r="J25" s="82" t="s">
        <v>1919</v>
      </c>
    </row>
    <row r="26" spans="2:10" ht="15" customHeight="1">
      <c r="B26" s="21" t="s">
        <v>1315</v>
      </c>
      <c r="C26" s="82" t="s">
        <v>923</v>
      </c>
      <c r="D26" s="82" t="s">
        <v>1592</v>
      </c>
      <c r="E26" s="82" t="s">
        <v>1920</v>
      </c>
      <c r="F26" s="81"/>
      <c r="G26" s="21" t="s">
        <v>579</v>
      </c>
      <c r="H26" s="82" t="s">
        <v>147</v>
      </c>
      <c r="I26" s="82"/>
      <c r="J26" s="82" t="s">
        <v>729</v>
      </c>
    </row>
    <row r="27" spans="2:10" ht="15" customHeight="1">
      <c r="B27" s="21" t="s">
        <v>1316</v>
      </c>
      <c r="C27" s="82" t="s">
        <v>924</v>
      </c>
      <c r="D27" s="82" t="s">
        <v>397</v>
      </c>
      <c r="E27" s="82" t="s">
        <v>1921</v>
      </c>
      <c r="F27" s="81"/>
      <c r="G27" s="21" t="s">
        <v>580</v>
      </c>
      <c r="H27" s="82" t="s">
        <v>1459</v>
      </c>
      <c r="I27" s="82" t="s">
        <v>949</v>
      </c>
      <c r="J27" s="82" t="s">
        <v>1922</v>
      </c>
    </row>
    <row r="28" spans="2:10" ht="15" customHeight="1">
      <c r="B28" s="21" t="s">
        <v>1317</v>
      </c>
      <c r="C28" s="82" t="s">
        <v>925</v>
      </c>
      <c r="D28" s="82" t="s">
        <v>1923</v>
      </c>
      <c r="E28" s="82" t="s">
        <v>1924</v>
      </c>
      <c r="F28" s="81"/>
      <c r="G28" s="21" t="s">
        <v>581</v>
      </c>
      <c r="H28" s="82" t="s">
        <v>1460</v>
      </c>
      <c r="I28" s="82"/>
      <c r="J28" s="82" t="s">
        <v>730</v>
      </c>
    </row>
    <row r="29" spans="2:10" ht="15" customHeight="1">
      <c r="B29" s="21" t="s">
        <v>249</v>
      </c>
      <c r="C29" s="82" t="s">
        <v>926</v>
      </c>
      <c r="D29" s="82" t="s">
        <v>398</v>
      </c>
      <c r="E29" s="82" t="s">
        <v>1925</v>
      </c>
      <c r="F29" s="81"/>
      <c r="G29" s="21" t="s">
        <v>582</v>
      </c>
      <c r="H29" s="82" t="s">
        <v>1461</v>
      </c>
      <c r="I29" s="82" t="s">
        <v>390</v>
      </c>
      <c r="J29" s="82" t="s">
        <v>1926</v>
      </c>
    </row>
    <row r="30" spans="2:10" ht="15" customHeight="1">
      <c r="B30" s="21" t="s">
        <v>250</v>
      </c>
      <c r="C30" s="82" t="s">
        <v>927</v>
      </c>
      <c r="D30" s="82"/>
      <c r="E30" s="82" t="s">
        <v>1927</v>
      </c>
      <c r="F30" s="81"/>
      <c r="G30" s="21" t="s">
        <v>583</v>
      </c>
      <c r="H30" s="82" t="s">
        <v>1462</v>
      </c>
      <c r="I30" s="82" t="s">
        <v>397</v>
      </c>
      <c r="J30" s="82" t="s">
        <v>1928</v>
      </c>
    </row>
    <row r="31" spans="2:10" ht="15" customHeight="1">
      <c r="B31" s="21" t="s">
        <v>251</v>
      </c>
      <c r="C31" s="82" t="s">
        <v>928</v>
      </c>
      <c r="D31" s="82" t="s">
        <v>389</v>
      </c>
      <c r="E31" s="82" t="s">
        <v>1929</v>
      </c>
      <c r="F31" s="81"/>
      <c r="G31" s="21" t="s">
        <v>584</v>
      </c>
      <c r="H31" s="82" t="s">
        <v>1463</v>
      </c>
      <c r="I31" s="82" t="s">
        <v>716</v>
      </c>
      <c r="J31" s="82" t="s">
        <v>1930</v>
      </c>
    </row>
    <row r="32" spans="2:10" ht="15" customHeight="1">
      <c r="B32" s="21" t="s">
        <v>252</v>
      </c>
      <c r="C32" s="82" t="s">
        <v>929</v>
      </c>
      <c r="D32" s="82" t="s">
        <v>395</v>
      </c>
      <c r="E32" s="82" t="s">
        <v>1931</v>
      </c>
      <c r="F32" s="81"/>
      <c r="G32" s="21" t="s">
        <v>585</v>
      </c>
      <c r="H32" s="82" t="s">
        <v>365</v>
      </c>
      <c r="I32" s="82" t="s">
        <v>402</v>
      </c>
      <c r="J32" s="82" t="s">
        <v>1932</v>
      </c>
    </row>
    <row r="33" spans="2:10" ht="15" customHeight="1">
      <c r="B33" s="21" t="s">
        <v>438</v>
      </c>
      <c r="C33" s="82" t="s">
        <v>930</v>
      </c>
      <c r="D33" s="82"/>
      <c r="E33" s="82" t="s">
        <v>1933</v>
      </c>
      <c r="F33" s="81"/>
      <c r="G33" s="21" t="s">
        <v>586</v>
      </c>
      <c r="H33" s="82" t="s">
        <v>366</v>
      </c>
      <c r="I33" s="82" t="s">
        <v>1934</v>
      </c>
      <c r="J33" s="82" t="s">
        <v>1935</v>
      </c>
    </row>
    <row r="34" spans="2:10" ht="15" customHeight="1">
      <c r="B34" s="21" t="s">
        <v>439</v>
      </c>
      <c r="C34" s="82" t="s">
        <v>931</v>
      </c>
      <c r="D34" s="82" t="s">
        <v>395</v>
      </c>
      <c r="E34" s="82" t="s">
        <v>1936</v>
      </c>
      <c r="F34" s="81"/>
      <c r="G34" s="21" t="s">
        <v>587</v>
      </c>
      <c r="H34" s="82" t="s">
        <v>950</v>
      </c>
      <c r="I34" s="82" t="s">
        <v>1937</v>
      </c>
      <c r="J34" s="82" t="s">
        <v>951</v>
      </c>
    </row>
    <row r="35" spans="2:10" ht="15" customHeight="1">
      <c r="B35" s="21" t="s">
        <v>440</v>
      </c>
      <c r="C35" s="82" t="s">
        <v>932</v>
      </c>
      <c r="D35" s="82" t="s">
        <v>256</v>
      </c>
      <c r="E35" s="82" t="s">
        <v>1938</v>
      </c>
      <c r="F35" s="81"/>
      <c r="G35" s="21" t="s">
        <v>588</v>
      </c>
      <c r="H35" s="82" t="s">
        <v>367</v>
      </c>
      <c r="I35" s="82" t="s">
        <v>1592</v>
      </c>
      <c r="J35" s="82" t="s">
        <v>1939</v>
      </c>
    </row>
    <row r="36" spans="2:10" ht="15" customHeight="1">
      <c r="B36" s="21" t="s">
        <v>441</v>
      </c>
      <c r="C36" s="82" t="s">
        <v>933</v>
      </c>
      <c r="D36" s="82" t="s">
        <v>399</v>
      </c>
      <c r="E36" s="82" t="s">
        <v>1940</v>
      </c>
      <c r="F36" s="81"/>
      <c r="G36" s="21" t="s">
        <v>589</v>
      </c>
      <c r="H36" s="82" t="s">
        <v>368</v>
      </c>
      <c r="I36" s="82" t="s">
        <v>387</v>
      </c>
      <c r="J36" s="82" t="s">
        <v>1941</v>
      </c>
    </row>
    <row r="37" spans="2:10" ht="15" customHeight="1">
      <c r="B37" s="21" t="s">
        <v>442</v>
      </c>
      <c r="C37" s="82" t="s">
        <v>934</v>
      </c>
      <c r="D37" s="82" t="s">
        <v>1942</v>
      </c>
      <c r="E37" s="82" t="s">
        <v>1943</v>
      </c>
      <c r="F37" s="81"/>
      <c r="G37" s="21" t="s">
        <v>590</v>
      </c>
      <c r="H37" s="82" t="s">
        <v>369</v>
      </c>
      <c r="I37" s="82"/>
      <c r="J37" s="82" t="s">
        <v>1944</v>
      </c>
    </row>
    <row r="38" spans="2:10" ht="15" customHeight="1">
      <c r="B38" s="429" t="s">
        <v>443</v>
      </c>
      <c r="C38" s="430" t="s">
        <v>1945</v>
      </c>
      <c r="D38" s="82" t="s">
        <v>1946</v>
      </c>
      <c r="E38" s="430" t="s">
        <v>1947</v>
      </c>
      <c r="F38" s="81"/>
      <c r="G38" s="21" t="s">
        <v>591</v>
      </c>
      <c r="H38" s="82" t="s">
        <v>370</v>
      </c>
      <c r="I38" s="82"/>
      <c r="J38" s="82" t="s">
        <v>1948</v>
      </c>
    </row>
    <row r="39" spans="2:10" ht="15" customHeight="1">
      <c r="B39" s="429"/>
      <c r="C39" s="430"/>
      <c r="D39" s="82" t="s">
        <v>1949</v>
      </c>
      <c r="E39" s="430"/>
      <c r="G39" s="21" t="s">
        <v>592</v>
      </c>
      <c r="H39" s="82" t="s">
        <v>371</v>
      </c>
      <c r="I39" s="82" t="s">
        <v>403</v>
      </c>
      <c r="J39" s="82" t="s">
        <v>1950</v>
      </c>
    </row>
    <row r="40" spans="7:10" ht="15" customHeight="1">
      <c r="G40" s="21" t="s">
        <v>593</v>
      </c>
      <c r="H40" s="82" t="s">
        <v>372</v>
      </c>
      <c r="I40" s="82" t="s">
        <v>1093</v>
      </c>
      <c r="J40" s="82" t="s">
        <v>1951</v>
      </c>
    </row>
    <row r="41" spans="7:10" ht="15" customHeight="1">
      <c r="G41" s="21" t="s">
        <v>48</v>
      </c>
      <c r="H41" s="82" t="s">
        <v>1539</v>
      </c>
      <c r="I41" s="82"/>
      <c r="J41" s="82" t="s">
        <v>1109</v>
      </c>
    </row>
    <row r="42" spans="7:10" ht="15" customHeight="1">
      <c r="G42" s="21" t="s">
        <v>947</v>
      </c>
      <c r="H42" s="82" t="s">
        <v>952</v>
      </c>
      <c r="I42" s="82"/>
      <c r="J42" s="82" t="s">
        <v>953</v>
      </c>
    </row>
  </sheetData>
  <sheetProtection/>
  <mergeCells count="3">
    <mergeCell ref="B38:B39"/>
    <mergeCell ref="C38:C39"/>
    <mergeCell ref="E38:E39"/>
  </mergeCells>
  <printOptions/>
  <pageMargins left="0.4724409448818898" right="0.4724409448818898" top="0.5905511811023623" bottom="0.5905511811023623" header="0" footer="0"/>
  <pageSetup horizontalDpi="600" verticalDpi="600" orientation="portrait" pageOrder="overThenDown" paperSize="9" scale="99" r:id="rId1"/>
  <rowBreaks count="1" manualBreakCount="1">
    <brk id="76" min="1" max="21" man="1"/>
  </rowBreaks>
  <colBreaks count="1" manualBreakCount="1">
    <brk id="6" max="65535" man="1"/>
  </colBreaks>
</worksheet>
</file>

<file path=xl/worksheets/sheet9.xml><?xml version="1.0" encoding="utf-8"?>
<worksheet xmlns="http://schemas.openxmlformats.org/spreadsheetml/2006/main" xmlns:r="http://schemas.openxmlformats.org/officeDocument/2006/relationships">
  <sheetPr>
    <tabColor rgb="FF00B0F0"/>
  </sheetPr>
  <dimension ref="A1:J24"/>
  <sheetViews>
    <sheetView zoomScalePageLayoutView="0" workbookViewId="0" topLeftCell="A1">
      <selection activeCell="A1" sqref="A1"/>
    </sheetView>
  </sheetViews>
  <sheetFormatPr defaultColWidth="9.00390625" defaultRowHeight="15" customHeight="1"/>
  <cols>
    <col min="1" max="1" width="3.125" style="22" customWidth="1"/>
    <col min="2" max="2" width="7.50390625" style="22" customWidth="1"/>
    <col min="3" max="5" width="15.00390625" style="22" customWidth="1"/>
    <col min="6" max="6" width="11.25390625" style="22" customWidth="1"/>
    <col min="7" max="8" width="9.375" style="22" customWidth="1"/>
    <col min="9" max="9" width="9.375" style="22" bestFit="1" customWidth="1"/>
    <col min="10" max="16384" width="9.00390625" style="22" customWidth="1"/>
  </cols>
  <sheetData>
    <row r="1" ht="15" customHeight="1">
      <c r="A1" s="22" t="s">
        <v>1852</v>
      </c>
    </row>
    <row r="3" ht="15" customHeight="1">
      <c r="B3" s="22" t="s">
        <v>1853</v>
      </c>
    </row>
    <row r="4" ht="15" customHeight="1">
      <c r="B4" s="66"/>
    </row>
    <row r="5" ht="15" customHeight="1">
      <c r="B5" s="22" t="s">
        <v>1541</v>
      </c>
    </row>
    <row r="7" spans="2:7" ht="15" customHeight="1">
      <c r="B7" s="58" t="s">
        <v>485</v>
      </c>
      <c r="C7" s="120" t="s">
        <v>874</v>
      </c>
      <c r="D7" s="21" t="s">
        <v>872</v>
      </c>
      <c r="E7" s="58" t="s">
        <v>1373</v>
      </c>
      <c r="F7" s="21" t="s">
        <v>1374</v>
      </c>
      <c r="G7" s="87"/>
    </row>
    <row r="8" spans="2:7" ht="15" customHeight="1">
      <c r="B8" s="58" t="s">
        <v>876</v>
      </c>
      <c r="C8" s="45">
        <v>166428</v>
      </c>
      <c r="D8" s="45">
        <v>66245</v>
      </c>
      <c r="E8" s="45">
        <f>C8-D8</f>
        <v>100183</v>
      </c>
      <c r="F8" s="121">
        <f>ROUND(D8/C8,4)*100</f>
        <v>39.800000000000004</v>
      </c>
      <c r="G8" s="87"/>
    </row>
    <row r="9" spans="2:7" ht="15" customHeight="1">
      <c r="B9" s="58" t="s">
        <v>877</v>
      </c>
      <c r="C9" s="45">
        <v>171740</v>
      </c>
      <c r="D9" s="45">
        <v>68386</v>
      </c>
      <c r="E9" s="45">
        <f>C9-D9</f>
        <v>103354</v>
      </c>
      <c r="F9" s="121">
        <f>ROUND(D9/C9,4)*100</f>
        <v>39.82</v>
      </c>
      <c r="G9" s="87"/>
    </row>
    <row r="10" spans="2:7" ht="15" customHeight="1">
      <c r="B10" s="58" t="s">
        <v>720</v>
      </c>
      <c r="C10" s="45">
        <v>338168</v>
      </c>
      <c r="D10" s="45">
        <v>134631</v>
      </c>
      <c r="E10" s="45">
        <f>SUM(E8,E9)</f>
        <v>203537</v>
      </c>
      <c r="F10" s="121">
        <f>ROUND(D10/C10,4)*100</f>
        <v>39.81</v>
      </c>
      <c r="G10" s="87"/>
    </row>
    <row r="11" spans="2:10" ht="15" customHeight="1">
      <c r="B11" s="36"/>
      <c r="C11" s="36"/>
      <c r="E11" s="35"/>
      <c r="F11" s="35"/>
      <c r="G11" s="35"/>
      <c r="H11" s="35"/>
      <c r="I11" s="35"/>
      <c r="J11" s="122"/>
    </row>
    <row r="12" ht="15" customHeight="1">
      <c r="B12" s="22" t="s">
        <v>1542</v>
      </c>
    </row>
    <row r="14" spans="2:7" ht="15" customHeight="1">
      <c r="B14" s="58" t="s">
        <v>485</v>
      </c>
      <c r="C14" s="120" t="s">
        <v>874</v>
      </c>
      <c r="D14" s="21" t="s">
        <v>872</v>
      </c>
      <c r="E14" s="58" t="s">
        <v>1373</v>
      </c>
      <c r="F14" s="21" t="s">
        <v>1374</v>
      </c>
      <c r="G14" s="87"/>
    </row>
    <row r="15" spans="2:7" ht="15" customHeight="1">
      <c r="B15" s="58" t="s">
        <v>876</v>
      </c>
      <c r="C15" s="45">
        <v>166426</v>
      </c>
      <c r="D15" s="45">
        <v>66164</v>
      </c>
      <c r="E15" s="45">
        <f>C15-D15</f>
        <v>100262</v>
      </c>
      <c r="F15" s="121">
        <f>ROUND(D15/C15,4)*100</f>
        <v>39.76</v>
      </c>
      <c r="G15" s="87"/>
    </row>
    <row r="16" spans="2:7" ht="15" customHeight="1">
      <c r="B16" s="58" t="s">
        <v>877</v>
      </c>
      <c r="C16" s="45">
        <v>171736</v>
      </c>
      <c r="D16" s="45">
        <v>68290</v>
      </c>
      <c r="E16" s="45">
        <f>C16-D16</f>
        <v>103446</v>
      </c>
      <c r="F16" s="121">
        <f>ROUND(D16/C16,4)*100</f>
        <v>39.76</v>
      </c>
      <c r="G16" s="87"/>
    </row>
    <row r="17" spans="2:7" ht="15" customHeight="1">
      <c r="B17" s="58" t="s">
        <v>720</v>
      </c>
      <c r="C17" s="45">
        <v>338162</v>
      </c>
      <c r="D17" s="45">
        <v>134454</v>
      </c>
      <c r="E17" s="45">
        <f>SUM(E15,E16)</f>
        <v>203708</v>
      </c>
      <c r="F17" s="121">
        <f>ROUND(D17/C17,4)*100</f>
        <v>39.76</v>
      </c>
      <c r="G17" s="87"/>
    </row>
    <row r="18" spans="2:10" ht="15" customHeight="1">
      <c r="B18" s="36"/>
      <c r="C18" s="36"/>
      <c r="E18" s="35"/>
      <c r="F18" s="35"/>
      <c r="G18" s="35"/>
      <c r="H18" s="35"/>
      <c r="I18" s="35"/>
      <c r="J18" s="122"/>
    </row>
    <row r="19" ht="15" customHeight="1">
      <c r="B19" s="22" t="s">
        <v>329</v>
      </c>
    </row>
    <row r="21" spans="2:7" ht="15" customHeight="1">
      <c r="B21" s="58" t="s">
        <v>485</v>
      </c>
      <c r="C21" s="120" t="s">
        <v>874</v>
      </c>
      <c r="D21" s="21" t="s">
        <v>872</v>
      </c>
      <c r="E21" s="58" t="s">
        <v>1373</v>
      </c>
      <c r="F21" s="21" t="s">
        <v>1374</v>
      </c>
      <c r="G21" s="87"/>
    </row>
    <row r="22" spans="2:7" ht="15" customHeight="1">
      <c r="B22" s="58" t="s">
        <v>876</v>
      </c>
      <c r="C22" s="45">
        <v>165093</v>
      </c>
      <c r="D22" s="45">
        <v>63804</v>
      </c>
      <c r="E22" s="45">
        <f>C22-D22</f>
        <v>101289</v>
      </c>
      <c r="F22" s="121">
        <f>ROUND(D22/C22,4)*100</f>
        <v>38.65</v>
      </c>
      <c r="G22" s="87"/>
    </row>
    <row r="23" spans="2:7" ht="15" customHeight="1">
      <c r="B23" s="58" t="s">
        <v>877</v>
      </c>
      <c r="C23" s="45">
        <v>170547</v>
      </c>
      <c r="D23" s="45">
        <v>66182</v>
      </c>
      <c r="E23" s="45">
        <f>C23-D23</f>
        <v>104365</v>
      </c>
      <c r="F23" s="121">
        <f>ROUND(D23/C23,4)*100</f>
        <v>38.81</v>
      </c>
      <c r="G23" s="87"/>
    </row>
    <row r="24" spans="2:7" ht="15" customHeight="1">
      <c r="B24" s="58" t="s">
        <v>720</v>
      </c>
      <c r="C24" s="45">
        <v>335640</v>
      </c>
      <c r="D24" s="45">
        <v>129986</v>
      </c>
      <c r="E24" s="45">
        <f>SUM(E22,E23)</f>
        <v>205654</v>
      </c>
      <c r="F24" s="121">
        <f>ROUND(D24/C24,4)*100</f>
        <v>38.73</v>
      </c>
      <c r="G24" s="87"/>
    </row>
  </sheetData>
  <sheetProtection/>
  <printOptions/>
  <pageMargins left="0.4724409448818898" right="0.4724409448818898" top="0.5905511811023623" bottom="0.5905511811023623" header="0"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藤沢市役所</dc:creator>
  <cp:keywords/>
  <dc:description/>
  <cp:lastModifiedBy>横溝　慶太</cp:lastModifiedBy>
  <cp:lastPrinted>2015-11-12T03:18:34Z</cp:lastPrinted>
  <dcterms:created xsi:type="dcterms:W3CDTF">2006-01-05T01:42:30Z</dcterms:created>
  <dcterms:modified xsi:type="dcterms:W3CDTF">2015-11-17T02:26:40Z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