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679" firstSheet="6"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63" i="11" l="1"/>
  <c r="AP23" i="11" l="1"/>
  <c r="AF88" i="11" l="1"/>
  <c r="AA68" i="11"/>
  <c r="AU63" i="11"/>
  <c r="AA33" i="11" l="1"/>
  <c r="AA29" i="11" l="1"/>
  <c r="AA30" i="11"/>
  <c r="AA34" i="11"/>
  <c r="AA28" i="11"/>
  <c r="AA7" i="11"/>
  <c r="AA8" i="11" l="1"/>
  <c r="AA9" i="11"/>
  <c r="AA10" i="11"/>
  <c r="AA23" i="11"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BW36" i="9"/>
  <c r="BE36" i="9"/>
  <c r="AM36" i="9"/>
  <c r="BE35" i="9"/>
  <c r="CO34" i="9"/>
  <c r="CO35" i="9" s="1"/>
  <c r="CO36" i="9" s="1"/>
  <c r="CO37" i="9" s="1"/>
  <c r="CO38" i="9" s="1"/>
  <c r="CO39" i="9" s="1"/>
  <c r="CO40" i="9" s="1"/>
  <c r="CO41" i="9" s="1"/>
  <c r="CO42" i="9" s="1"/>
  <c r="BW34" i="9"/>
  <c r="BW35" i="9" s="1"/>
  <c r="BE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c r="AM35" i="9" s="1"/>
</calcChain>
</file>

<file path=xl/sharedStrings.xml><?xml version="1.0" encoding="utf-8"?>
<sst xmlns="http://schemas.openxmlformats.org/spreadsheetml/2006/main" count="1017" uniqueCount="553">
  <si>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</si>
  <si>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</si>
  <si>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</si>
  <si>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</si>
  <si>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</si>
  <si>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</si>
  <si>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</si>
  <si>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</si>
  <si>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</si>
  <si>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</si>
  <si>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</si>
  <si>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</si>
  <si>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</si>
  <si>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</si>
  <si>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</si>
  <si>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</si>
  <si>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</si>
  <si>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</si>
  <si>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</si>
  <si>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</si>
  <si>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</si>
  <si>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</si>
  <si>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</si>
  <si>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</si>
  <si>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</si>
  <si>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</si>
  <si>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</si>
  <si>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</si>
  <si>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</si>
  <si>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</si>
  <si>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</si>
  <si>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</si>
  <si>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</si>
  <si>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</si>
  <si>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</si>
  <si>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</si>
  <si>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</si>
  <si>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</si>
  <si>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</si>
  <si>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</si>
  <si>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</si>
  <si>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</si>
  <si>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</si>
  <si>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</si>
  <si>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</si>
  <si>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</si>
  <si>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</si>
  <si>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</si>
  <si>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</si>
  <si>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</si>
  <si>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</si>
  <si>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</si>
  <si>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</si>
  <si>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</si>
  <si>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</si>
  <si>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</si>
  <si>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</si>
  <si>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</si>
  <si>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</si>
  <si>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</si>
  <si>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</si>
  <si>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</si>
  <si>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</si>
  <si>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</si>
  <si>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</si>
  <si>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</si>
  <si>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</si>
  <si>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</si>
  <si>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</si>
  <si>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</si>
  <si>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</si>
  <si>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</si>
  <si>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</si>
  <si>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</si>
  <si>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</si>
  <si>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</si>
  <si>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</si>
  <si>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</si>
  <si>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</si>
  <si>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</si>
  <si>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</si>
  <si>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</si>
  <si>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藤沢市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</si>
  <si>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</si>
  <si>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</si>
  <si>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</si>
  <si>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</si>
  <si>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</si>
  <si>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</si>
  <si>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</si>
  <si>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</si>
  <si>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</si>
  <si>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</si>
  <si>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</si>
  <si>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</si>
  <si>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</si>
  <si>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</si>
  <si>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</si>
  <si>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</si>
  <si>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</si>
  <si>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</si>
  <si>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</si>
  <si>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</si>
  <si>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</si>
  <si>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</si>
  <si>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</si>
  <si>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</si>
  <si>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</si>
  <si>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</si>
  <si>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</si>
  <si>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</si>
  <si>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</si>
  <si>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</si>
  <si>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</si>
  <si>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</si>
  <si>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</si>
  <si>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</si>
  <si>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</si>
  <si>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</si>
  <si>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</si>
  <si>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</si>
  <si>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</si>
  <si>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</si>
  <si>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</si>
  <si>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</si>
  <si>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</si>
  <si>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</si>
  <si>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</si>
  <si>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</si>
  <si>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</si>
  <si>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</si>
  <si>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</si>
  <si>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</si>
  <si>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</si>
  <si>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</si>
  <si>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</si>
  <si>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</si>
  <si>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</si>
  <si>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</si>
  <si>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</si>
  <si>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</si>
  <si>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</si>
  <si>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</si>
  <si>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</si>
  <si>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</si>
  <si>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</si>
  <si>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</si>
  <si>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</si>
  <si>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</si>
  <si>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</si>
  <si>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</si>
  <si>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</si>
  <si>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</si>
  <si>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</si>
  <si>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</si>
  <si>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</si>
  <si>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</si>
  <si>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</si>
  <si>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</si>
  <si>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</si>
  <si>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</si>
  <si>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</si>
  <si>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</si>
  <si>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</si>
  <si>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</si>
  <si>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</si>
  <si>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</si>
  <si>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</si>
  <si>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</si>
  <si>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</si>
  <si>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</si>
  <si>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</si>
  <si>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</si>
  <si>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</si>
  <si>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</si>
  <si>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</si>
  <si>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</si>
  <si>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</si>
  <si>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</si>
  <si>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</si>
  <si>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</si>
  <si>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</si>
  <si>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</si>
  <si>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</si>
  <si>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</si>
  <si>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</si>
  <si>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</si>
  <si>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</si>
  <si>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</si>
  <si>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</si>
  <si>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</si>
  <si>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</si>
  <si>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</si>
  <si>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</si>
  <si>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神奈川県藤沢市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</si>
  <si>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</si>
  <si>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</si>
  <si>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</si>
  <si>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</si>
  <si>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</si>
  <si>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</si>
  <si>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</si>
  <si>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</si>
  <si>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</si>
  <si>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</si>
  <si>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</si>
  <si>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</si>
  <si>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</si>
  <si>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</si>
  <si>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</si>
  <si>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</si>
  <si>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</si>
  <si>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</si>
  <si>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</si>
  <si>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</si>
  <si>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</si>
  <si>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</si>
  <si>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</si>
  <si>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</si>
  <si>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</si>
  <si>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</si>
  <si>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</si>
  <si>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</si>
  <si>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</si>
  <si>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</si>
  <si>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</si>
  <si>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</si>
  <si>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</si>
  <si>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</si>
  <si>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</si>
  <si>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</si>
  <si>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</si>
  <si>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</si>
  <si>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</si>
  <si>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</si>
  <si>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</si>
  <si>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</si>
  <si>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</si>
  <si>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</si>
  <si>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</si>
  <si>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</si>
  <si>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</si>
  <si>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</si>
  <si>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</si>
  <si>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</si>
  <si>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</si>
  <si>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</si>
  <si>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</si>
  <si>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</si>
  <si>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</si>
  <si>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</si>
  <si>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</si>
  <si>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</si>
  <si>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</si>
  <si>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</si>
  <si>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</si>
  <si>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</si>
  <si>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</si>
  <si>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</si>
  <si>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</si>
  <si>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</si>
  <si>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</si>
  <si>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</si>
  <si>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</si>
  <si>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</si>
  <si>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</si>
  <si>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</si>
  <si>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</si>
  <si>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</si>
  <si>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</si>
  <si>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</si>
  <si>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</si>
  <si>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</si>
  <si>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</si>
  <si>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</si>
  <si>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</si>
  <si>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</si>
  <si>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</si>
  <si>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</si>
  <si>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</si>
  <si>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</si>
  <si>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</si>
  <si>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</si>
  <si>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</si>
  <si>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</si>
  <si>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</si>
  <si>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</si>
  <si>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</si>
  <si>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</si>
  <si>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</si>
  <si>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</si>
  <si>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</si>
  <si>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</si>
  <si>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</si>
  <si>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</si>
  <si>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</si>
  <si>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</si>
  <si>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</si>
  <si>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</si>
  <si>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</si>
  <si>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</si>
  <si>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</si>
  <si>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</si>
  <si>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</si>
  <si>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</si>
  <si>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</si>
  <si>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</si>
  <si>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</si>
  <si>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</si>
  <si>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</si>
  <si>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</si>
  <si>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</si>
  <si>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</si>
  <si>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</si>
  <si>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</si>
  <si>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</si>
  <si>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</si>
  <si>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</si>
  <si>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</si>
  <si>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</si>
  <si>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</si>
  <si>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</si>
  <si>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</si>
  <si>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</si>
  <si>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</si>
  <si>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</si>
  <si>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</si>
  <si>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</si>
  <si>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</si>
  <si>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</si>
  <si>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</si>
  <si>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</si>
  <si>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</si>
  <si>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</si>
  <si>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</si>
  <si>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</si>
  <si>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</si>
  <si>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</si>
  <si>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</si>
  <si>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</si>
  <si>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</si>
  <si>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</si>
  <si>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</si>
  <si>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</si>
  <si>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神奈川県藤沢市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</si>
  <si>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</si>
  <si>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</si>
  <si>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</si>
  <si>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</si>
  <si>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</si>
  <si>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</si>
  <si>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</si>
  <si>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</si>
  <si>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</si>
  <si>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</si>
  <si>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</si>
  <si>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</si>
  <si>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</si>
  <si>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</si>
  <si>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</si>
  <si>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</si>
  <si>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</si>
  <si>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</si>
  <si>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</si>
  <si>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</si>
  <si>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墓園事業費特別会計</t>
    <phoneticPr fontId="5"/>
  </si>
  <si>
    <t>北部第二（三地区）土地区画整理事業費特別会計</t>
    <phoneticPr fontId="5"/>
  </si>
  <si>
    <t>柄沢特定土地区画整理事業費特別会計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</si>
  <si>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</si>
  <si>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</si>
  <si>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</si>
  <si>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</si>
  <si>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</si>
  <si>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</si>
  <si>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</si>
  <si>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</si>
  <si>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</si>
  <si>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</si>
  <si>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</si>
  <si>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</si>
  <si>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</si>
  <si>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</si>
  <si>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</si>
  <si>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</si>
  <si>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湘南台駐車場事業費特別会計</t>
    <phoneticPr fontId="5"/>
  </si>
  <si>
    <t>競輪事業費特別会計</t>
    <phoneticPr fontId="5"/>
  </si>
  <si>
    <t>市民病院事業会計</t>
    <phoneticPr fontId="5"/>
  </si>
  <si>
    <t>法適用企業</t>
    <phoneticPr fontId="5"/>
  </si>
  <si>
    <t>下水道事業費特別会計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</si>
  <si>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</si>
  <si>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</si>
  <si>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</si>
  <si>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</si>
  <si>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</si>
  <si>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</si>
  <si>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</si>
  <si>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</si>
  <si>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</si>
  <si>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</si>
  <si>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</si>
  <si>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</si>
  <si>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</si>
  <si>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</si>
  <si>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</si>
  <si>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</si>
  <si>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</si>
  <si>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</si>
  <si>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</si>
  <si>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</si>
  <si>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</si>
  <si>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</si>
  <si>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</si>
  <si>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</si>
  <si>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</si>
  <si>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</si>
  <si>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</si>
  <si>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</si>
  <si>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</si>
  <si>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</si>
  <si>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</si>
  <si>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</si>
  <si>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</si>
  <si>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</si>
  <si>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</si>
  <si>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</si>
  <si>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</si>
  <si>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</si>
  <si>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</si>
  <si>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</si>
  <si>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</si>
  <si>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</si>
  <si>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</si>
  <si>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</si>
  <si>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</si>
  <si>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</si>
  <si>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</si>
  <si>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</si>
  <si>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</si>
  <si>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</si>
  <si>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</si>
  <si>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</si>
  <si>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</si>
  <si>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</si>
  <si>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</si>
  <si>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</si>
  <si>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</si>
  <si>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</si>
  <si>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</si>
  <si>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</si>
  <si>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</si>
  <si>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</si>
  <si>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</si>
  <si>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</si>
  <si>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</si>
  <si>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</si>
  <si>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</si>
  <si>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</si>
  <si>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</si>
  <si>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</si>
  <si>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</si>
  <si>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</si>
  <si>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</si>
  <si>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</si>
  <si>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</si>
  <si>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</si>
  <si>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</si>
  <si>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</si>
  <si>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</si>
  <si>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</si>
  <si>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</si>
  <si>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</si>
  <si>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</si>
  <si>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</si>
  <si>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</si>
  <si>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</si>
  <si>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</si>
  <si>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</si>
  <si>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</si>
  <si>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</si>
  <si>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</si>
  <si>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</si>
  <si>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</si>
  <si>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</si>
  <si>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</si>
  <si>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</si>
  <si>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</si>
  <si>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</si>
  <si>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</si>
  <si>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</si>
  <si>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</si>
  <si>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</si>
  <si>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</si>
  <si>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</si>
  <si>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</si>
  <si>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</si>
  <si>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</si>
  <si>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</si>
  <si>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</si>
  <si>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</si>
  <si>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</si>
  <si>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</si>
  <si>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</si>
  <si>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</si>
  <si>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</si>
  <si>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</si>
  <si>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</si>
  <si>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</si>
  <si>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</si>
  <si>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</si>
  <si>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</si>
  <si>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</si>
  <si>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</si>
  <si>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</si>
  <si>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</si>
  <si>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</si>
  <si>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</si>
  <si>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</si>
  <si>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</si>
  <si>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</si>
  <si>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</si>
  <si>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</si>
  <si>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</si>
  <si>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1.41</t>
  </si>
  <si>
    <t>一般会計</t>
  </si>
  <si>
    <t>市民病院事業会計</t>
  </si>
  <si>
    <t>国民健康保険事業費特別会計</t>
  </si>
  <si>
    <t>介護保険事業費特別会計</t>
  </si>
  <si>
    <t>下水道事業費特別会計</t>
  </si>
  <si>
    <t>競輪事業費特別会計</t>
  </si>
  <si>
    <t>柄沢特定土地区画整理事業費特別会計</t>
  </si>
  <si>
    <t>後期高齢者医療事業費特別会計</t>
  </si>
  <si>
    <t>その他会計（赤字）</t>
  </si>
  <si>
    <t>その他会計（黒字）</t>
  </si>
  <si>
    <t>-</t>
    <phoneticPr fontId="2"/>
  </si>
  <si>
    <t>-</t>
    <phoneticPr fontId="2"/>
  </si>
  <si>
    <t>繰越3,161千円</t>
    <rPh sb="0" eb="2">
      <t>クリコシ</t>
    </rPh>
    <rPh sb="7" eb="9">
      <t>センエン</t>
    </rPh>
    <phoneticPr fontId="2"/>
  </si>
  <si>
    <t>神奈川県広域高齢者医療広域連合（一般会計）</t>
    <rPh sb="0" eb="4">
      <t>カナガワケン</t>
    </rPh>
    <rPh sb="4" eb="6">
      <t>コウイキ</t>
    </rPh>
    <rPh sb="6" eb="8">
      <t>コウレイ</t>
    </rPh>
    <rPh sb="8" eb="9">
      <t>シャ</t>
    </rPh>
    <rPh sb="9" eb="11">
      <t>イリョウ</t>
    </rPh>
    <rPh sb="11" eb="13">
      <t>コウイキ</t>
    </rPh>
    <rPh sb="13" eb="15">
      <t>レンゴウ</t>
    </rPh>
    <rPh sb="16" eb="18">
      <t>イッパン</t>
    </rPh>
    <rPh sb="18" eb="20">
      <t>カイケイ</t>
    </rPh>
    <phoneticPr fontId="2"/>
  </si>
  <si>
    <t>神奈川県広域高齢者医療広域連合（特別会計）</t>
    <rPh sb="0" eb="4">
      <t>カナガワケン</t>
    </rPh>
    <rPh sb="4" eb="6">
      <t>コウイキ</t>
    </rPh>
    <rPh sb="6" eb="8">
      <t>コウレイ</t>
    </rPh>
    <rPh sb="8" eb="9">
      <t>シャ</t>
    </rPh>
    <rPh sb="9" eb="11">
      <t>イリョウ</t>
    </rPh>
    <rPh sb="11" eb="13">
      <t>コウイキ</t>
    </rPh>
    <rPh sb="13" eb="15">
      <t>レンゴウ</t>
    </rPh>
    <rPh sb="16" eb="18">
      <t>トクベツ</t>
    </rPh>
    <rPh sb="18" eb="20">
      <t>カイケイ</t>
    </rPh>
    <phoneticPr fontId="2"/>
  </si>
  <si>
    <t>かながわ海岸美化財団</t>
    <rPh sb="4" eb="6">
      <t>カイガン</t>
    </rPh>
    <rPh sb="6" eb="8">
      <t>ビカ</t>
    </rPh>
    <rPh sb="8" eb="10">
      <t>ザイダン</t>
    </rPh>
    <phoneticPr fontId="5"/>
  </si>
  <si>
    <t>-</t>
    <phoneticPr fontId="5"/>
  </si>
  <si>
    <t>○</t>
    <phoneticPr fontId="5"/>
  </si>
  <si>
    <t>藤沢市土地開発公社</t>
    <rPh sb="0" eb="3">
      <t>フジサワシ</t>
    </rPh>
    <rPh sb="3" eb="5">
      <t>トチ</t>
    </rPh>
    <rPh sb="5" eb="7">
      <t>カイハツ</t>
    </rPh>
    <rPh sb="7" eb="9">
      <t>コウシャ</t>
    </rPh>
    <phoneticPr fontId="5"/>
  </si>
  <si>
    <t>（財）湘南産業振興財団</t>
    <rPh sb="1" eb="2">
      <t>ザイ</t>
    </rPh>
    <rPh sb="3" eb="5">
      <t>ショウナン</t>
    </rPh>
    <rPh sb="5" eb="7">
      <t>サンギョウ</t>
    </rPh>
    <rPh sb="7" eb="9">
      <t>シンコウ</t>
    </rPh>
    <rPh sb="9" eb="11">
      <t>ザイダン</t>
    </rPh>
    <phoneticPr fontId="5"/>
  </si>
  <si>
    <t>（公益財団法人）藤沢市保健医療財団</t>
    <rPh sb="1" eb="3">
      <t>コウエキ</t>
    </rPh>
    <rPh sb="3" eb="5">
      <t>ザイダン</t>
    </rPh>
    <rPh sb="5" eb="7">
      <t>ホウジン</t>
    </rPh>
    <rPh sb="8" eb="11">
      <t>フジサワシ</t>
    </rPh>
    <rPh sb="11" eb="13">
      <t>ホケン</t>
    </rPh>
    <rPh sb="13" eb="15">
      <t>イリョウ</t>
    </rPh>
    <rPh sb="15" eb="17">
      <t>ザイダン</t>
    </rPh>
    <phoneticPr fontId="5"/>
  </si>
  <si>
    <t>（公益財団法人）藤沢市まちづくり協会</t>
    <rPh sb="8" eb="11">
      <t>フジサワシ</t>
    </rPh>
    <rPh sb="16" eb="18">
      <t>キョウカイ</t>
    </rPh>
    <phoneticPr fontId="5"/>
  </si>
  <si>
    <t>（公益財団法人）藤沢市みらい創造財団</t>
    <rPh sb="8" eb="11">
      <t>フジサワシ</t>
    </rPh>
    <rPh sb="14" eb="16">
      <t>ソウゾウ</t>
    </rPh>
    <rPh sb="16" eb="18">
      <t>ザイダン</t>
    </rPh>
    <phoneticPr fontId="5"/>
  </si>
  <si>
    <t>（財）藤沢市開発経営公社</t>
    <rPh sb="1" eb="2">
      <t>ザイ</t>
    </rPh>
    <rPh sb="3" eb="6">
      <t>フジサワシ</t>
    </rPh>
    <rPh sb="6" eb="8">
      <t>カイハツ</t>
    </rPh>
    <rPh sb="8" eb="10">
      <t>ケイエイ</t>
    </rPh>
    <rPh sb="10" eb="12">
      <t>コウシャ</t>
    </rPh>
    <phoneticPr fontId="5"/>
  </si>
  <si>
    <t>（株）藤沢市興業公社</t>
    <rPh sb="1" eb="2">
      <t>カブ</t>
    </rPh>
    <rPh sb="3" eb="6">
      <t>フジサワシ</t>
    </rPh>
    <rPh sb="6" eb="8">
      <t>コウギョウ</t>
    </rPh>
    <rPh sb="8" eb="10">
      <t>コウシャ</t>
    </rPh>
    <phoneticPr fontId="5"/>
  </si>
  <si>
    <t>藤沢市市民会館サービス・センター（株）</t>
    <rPh sb="0" eb="3">
      <t>フジサワシ</t>
    </rPh>
    <rPh sb="3" eb="5">
      <t>シミン</t>
    </rPh>
    <rPh sb="5" eb="7">
      <t>カイカン</t>
    </rPh>
    <rPh sb="17" eb="18">
      <t>カブ</t>
    </rPh>
    <phoneticPr fontId="5"/>
  </si>
  <si>
    <t>-</t>
    <phoneticPr fontId="2"/>
  </si>
  <si>
    <t>-</t>
    <phoneticPr fontId="2"/>
  </si>
  <si>
    <t>-</t>
    <phoneticPr fontId="2"/>
  </si>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</sst>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38349</c:v>
                </c:pt>
                <c:pt idx="1">
                  <c:v>37688</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49956</c:v>
                </c:pt>
                <c:pt idx="1">
                  <c:v>42726</c:v>
                </c:pt>
                <c:pt idx="2">
                  <c:v>34745</c:v>
                </c:pt>
                <c:pt idx="3">
                  <c:v>34616</c:v>
                </c:pt>
                <c:pt idx="4">
                  <c:v>26384</c:v>
                </c:pt>
              </c:numCache>
            </c:numRef>
          </c:val>
          <c:smooth val="0"/>
        </c:ser>
        <c:dLbls>
          <c:showLegendKey val="0"/>
          <c:showVal val="0"/>
          <c:showCatName val="0"/>
          <c:showSerName val="0"/>
          <c:showPercent val="0"/>
          <c:showBubbleSize val="0"/>
        </c:dLbls>
        <c:marker val="1"/>
        <c:smooth val="0"/>
        <c:axId val="144157312"/>
        <c:axId val="144171776"/>
      </c:lineChart>
      <c:catAx>
        <c:axId val="144157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171776"/>
        <c:crosses val="autoZero"/>
        <c:auto val="1"/>
        <c:lblAlgn val="ctr"/>
        <c:lblOffset val="100"/>
        <c:tickLblSkip val="1"/>
        <c:tickMarkSkip val="1"/>
        <c:noMultiLvlLbl val="0"/>
      </c:catAx>
      <c:valAx>
        <c:axId val="1441717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15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6.83</c:v>
                </c:pt>
                <c:pt idx="1">
                  <c:v>6.07</c:v>
                </c:pt>
                <c:pt idx="2">
                  <c:v>9.0500000000000007</c:v>
                </c:pt>
                <c:pt idx="3">
                  <c:v>10.31</c:v>
                </c:pt>
                <c:pt idx="4">
                  <c:v>13.86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8.91</c:v>
                </c:pt>
                <c:pt idx="1">
                  <c:v>10.92</c:v>
                </c:pt>
                <c:pt idx="2">
                  <c:v>10.92</c:v>
                </c:pt>
                <c:pt idx="3">
                  <c:v>10.76</c:v>
                </c:pt>
                <c:pt idx="4">
                  <c:v>10.56</c:v>
                </c:pt>
              </c:numCache>
            </c:numRef>
          </c:val>
        </c:ser>
        <c:dLbls>
          <c:showLegendKey val="0"/>
          <c:showVal val="0"/>
          <c:showCatName val="0"/>
          <c:showSerName val="0"/>
          <c:showPercent val="0"/>
          <c:showBubbleSize val="0"/>
        </c:dLbls>
        <c:gapWidth val="250"/>
        <c:overlap val="100"/>
        <c:axId val="157427584"/>
        <c:axId val="157433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-1.41</c:v>
                </c:pt>
                <c:pt idx="1">
                  <c:v>0.11</c:v>
                </c:pt>
                <c:pt idx="2">
                  <c:v>2.99</c:v>
                </c:pt>
                <c:pt idx="3">
                  <c:v>1.42</c:v>
                </c:pt>
                <c:pt idx="4">
                  <c:v>3.76</c:v>
                </c:pt>
              </c:numCache>
            </c:numRef>
          </c:val>
          <c:smooth val="0"/>
        </c:ser>
        <c:dLbls>
          <c:showLegendKey val="0"/>
          <c:showVal val="0"/>
          <c:showCatName val="0"/>
          <c:showSerName val="0"/>
          <c:showPercent val="0"/>
          <c:showBubbleSize val="0"/>
        </c:dLbls>
        <c:marker val="1"/>
        <c:smooth val="0"/>
        <c:axId val="157427584"/>
        <c:axId val="157433856"/>
      </c:lineChart>
      <c:catAx>
        <c:axId val="1574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433856"/>
        <c:crosses val="autoZero"/>
        <c:auto val="1"/>
        <c:lblAlgn val="ctr"/>
        <c:lblOffset val="100"/>
        <c:tickLblSkip val="1"/>
        <c:tickMarkSkip val="1"/>
        <c:noMultiLvlLbl val="0"/>
      </c:catAx>
      <c:valAx>
        <c:axId val="15743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42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0.03</c:v>
                </c:pt>
                <c:pt idx="4">
                  <c:v>#N/A</c:v>
                </c:pt>
                <c:pt idx="5">
                  <c:v>0.21</c:v>
                </c:pt>
                <c:pt idx="6">
                  <c:v>#N/A</c:v>
                </c:pt>
                <c:pt idx="7">
                  <c:v>0.24</c:v>
                </c:pt>
                <c:pt idx="8">
                  <c:v>#N/A</c:v>
                </c:pt>
                <c:pt idx="9">
                  <c:v>0.21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0.7</c:v>
                </c:pt>
                <c:pt idx="2">
                  <c:v>#N/A</c:v>
                </c:pt>
                <c:pt idx="3">
                  <c:v>0.16</c:v>
                </c:pt>
                <c:pt idx="4">
                  <c:v>#N/A</c:v>
                </c:pt>
                <c:pt idx="5">
                  <c:v>0.16</c:v>
                </c:pt>
                <c:pt idx="6">
                  <c:v>#N/A</c:v>
                </c:pt>
                <c:pt idx="7">
                  <c:v>0.2</c:v>
                </c:pt>
                <c:pt idx="8">
                  <c:v>#N/A</c:v>
                </c:pt>
                <c:pt idx="9">
                  <c:v>0.18</c:v>
                </c:pt>
              </c:numCache>
            </c:numRef>
          </c:val>
        </c:ser>
        <c:ser>
          <c:idx val="3"/>
          <c:order val="3"/>
          <c:tx>
            <c:strRef>
              <c:f>データシート!$A$30</c:f>
              <c:strCache>
                <c:ptCount val="1"/>
                <c:pt idx="0">
                  <c:v>柄沢特定土地区画整理事業費特別会計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#N/A</c:v>
                </c:pt>
                <c:pt idx="3">
                  <c:v>0.28000000000000003</c:v>
                </c:pt>
                <c:pt idx="4">
                  <c:v>#N/A</c:v>
                </c:pt>
                <c:pt idx="5">
                  <c:v>0.4</c:v>
                </c:pt>
                <c:pt idx="6">
                  <c:v>#N/A</c:v>
                </c:pt>
                <c:pt idx="7">
                  <c:v>0.36</c:v>
                </c:pt>
                <c:pt idx="8">
                  <c:v>#N/A</c:v>
                </c:pt>
                <c:pt idx="9">
                  <c:v>0.24</c:v>
                </c:pt>
              </c:numCache>
            </c:numRef>
          </c:val>
        </c:ser>
        <c:ser>
          <c:idx val="4"/>
          <c:order val="4"/>
          <c:tx>
            <c:strRef>
              <c:f>データシート!$A$31</c:f>
              <c:strCache>
                <c:ptCount val="1"/>
                <c:pt idx="0">
                  <c:v>競輪事業費特別会計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0.64</c:v>
                </c:pt>
                <c:pt idx="2">
                  <c:v>#N/A</c:v>
                </c:pt>
                <c:pt idx="3">
                  <c:v>0.76</c:v>
                </c:pt>
                <c:pt idx="4">
                  <c:v>#N/A</c:v>
                </c:pt>
                <c:pt idx="5">
                  <c:v>0.62</c:v>
                </c:pt>
                <c:pt idx="6">
                  <c:v>#N/A</c:v>
                </c:pt>
                <c:pt idx="7">
                  <c:v>0.62</c:v>
                </c:pt>
                <c:pt idx="8">
                  <c:v>#N/A</c:v>
                </c:pt>
                <c:pt idx="9">
                  <c:v>0.62</c:v>
                </c:pt>
              </c:numCache>
            </c:numRef>
          </c:val>
        </c:ser>
        <c:ser>
          <c:idx val="5"/>
          <c:order val="5"/>
          <c:tx>
            <c:strRef>
              <c:f>データシート!$A$32</c:f>
              <c:strCache>
                <c:ptCount val="1"/>
                <c:pt idx="0">
                  <c:v>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1.56</c:v>
                </c:pt>
                <c:pt idx="2">
                  <c:v>#N/A</c:v>
                </c:pt>
                <c:pt idx="3">
                  <c:v>1.87</c:v>
                </c:pt>
                <c:pt idx="4">
                  <c:v>#N/A</c:v>
                </c:pt>
                <c:pt idx="5">
                  <c:v>1.23</c:v>
                </c:pt>
                <c:pt idx="6">
                  <c:v>#N/A</c:v>
                </c:pt>
                <c:pt idx="7">
                  <c:v>1.1299999999999999</c:v>
                </c:pt>
                <c:pt idx="8">
                  <c:v>#N/A</c:v>
                </c:pt>
                <c:pt idx="9">
                  <c:v>1</c:v>
                </c:pt>
              </c:numCache>
            </c:numRef>
          </c:val>
        </c:ser>
        <c:ser>
          <c:idx val="6"/>
          <c:order val="6"/>
          <c:tx>
            <c:strRef>
              <c:f>データシート!$A$33</c:f>
              <c:strCache>
                <c:ptCount val="1"/>
                <c:pt idx="0">
                  <c:v>介護保険事業費特別会計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0.51</c:v>
                </c:pt>
                <c:pt idx="2">
                  <c:v>#N/A</c:v>
                </c:pt>
                <c:pt idx="3">
                  <c:v>0.21</c:v>
                </c:pt>
                <c:pt idx="4">
                  <c:v>#N/A</c:v>
                </c:pt>
                <c:pt idx="5">
                  <c:v>0.41</c:v>
                </c:pt>
                <c:pt idx="6">
                  <c:v>#N/A</c:v>
                </c:pt>
                <c:pt idx="7">
                  <c:v>0.71</c:v>
                </c:pt>
                <c:pt idx="8">
                  <c:v>#N/A</c:v>
                </c:pt>
                <c:pt idx="9">
                  <c:v>1.01</c:v>
                </c:pt>
              </c:numCache>
            </c:numRef>
          </c:val>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2.0699999999999998</c:v>
                </c:pt>
                <c:pt idx="2">
                  <c:v>#N/A</c:v>
                </c:pt>
                <c:pt idx="3">
                  <c:v>2.95</c:v>
                </c:pt>
                <c:pt idx="4">
                  <c:v>#N/A</c:v>
                </c:pt>
                <c:pt idx="5">
                  <c:v>3.55</c:v>
                </c:pt>
                <c:pt idx="6">
                  <c:v>#N/A</c:v>
                </c:pt>
                <c:pt idx="7">
                  <c:v>2.99</c:v>
                </c:pt>
                <c:pt idx="8">
                  <c:v>#N/A</c:v>
                </c:pt>
                <c:pt idx="9">
                  <c:v>2.79</c:v>
                </c:pt>
              </c:numCache>
            </c:numRef>
          </c:val>
        </c:ser>
        <c:ser>
          <c:idx val="8"/>
          <c:order val="8"/>
          <c:tx>
            <c:strRef>
              <c:f>データシート!$A$35</c:f>
              <c:strCache>
                <c:ptCount val="1"/>
                <c:pt idx="0">
                  <c:v>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5.39</c:v>
                </c:pt>
                <c:pt idx="2">
                  <c:v>#N/A</c:v>
                </c:pt>
                <c:pt idx="3">
                  <c:v>6.99</c:v>
                </c:pt>
                <c:pt idx="4">
                  <c:v>#N/A</c:v>
                </c:pt>
                <c:pt idx="5">
                  <c:v>8.17</c:v>
                </c:pt>
                <c:pt idx="6">
                  <c:v>#N/A</c:v>
                </c:pt>
                <c:pt idx="7">
                  <c:v>9.01</c:v>
                </c:pt>
                <c:pt idx="8">
                  <c:v>#N/A</c:v>
                </c:pt>
                <c:pt idx="9">
                  <c:v>8.7899999999999991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6.75</c:v>
                </c:pt>
                <c:pt idx="2">
                  <c:v>#N/A</c:v>
                </c:pt>
                <c:pt idx="3">
                  <c:v>6.03</c:v>
                </c:pt>
                <c:pt idx="4">
                  <c:v>#N/A</c:v>
                </c:pt>
                <c:pt idx="5">
                  <c:v>8.98</c:v>
                </c:pt>
                <c:pt idx="6">
                  <c:v>#N/A</c:v>
                </c:pt>
                <c:pt idx="7">
                  <c:v>10.24</c:v>
                </c:pt>
                <c:pt idx="8">
                  <c:v>#N/A</c:v>
                </c:pt>
                <c:pt idx="9">
                  <c:v>13.79</c:v>
                </c:pt>
              </c:numCache>
            </c:numRef>
          </c:val>
        </c:ser>
        <c:dLbls>
          <c:showLegendKey val="0"/>
          <c:showVal val="0"/>
          <c:showCatName val="0"/>
          <c:showSerName val="0"/>
          <c:showPercent val="0"/>
          <c:showBubbleSize val="0"/>
        </c:dLbls>
        <c:gapWidth val="150"/>
        <c:overlap val="100"/>
        <c:axId val="157327360"/>
        <c:axId val="157328896"/>
      </c:barChart>
      <c:catAx>
        <c:axId val="1573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328896"/>
        <c:crosses val="autoZero"/>
        <c:auto val="1"/>
        <c:lblAlgn val="ctr"/>
        <c:lblOffset val="100"/>
        <c:tickLblSkip val="1"/>
        <c:tickMarkSkip val="1"/>
        <c:noMultiLvlLbl val="0"/>
      </c:catAx>
      <c:valAx>
        <c:axId val="15732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327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12336</c:v>
                </c:pt>
                <c:pt idx="5">
                  <c:v>12433</c:v>
                </c:pt>
                <c:pt idx="8">
                  <c:v>12983</c:v>
                </c:pt>
                <c:pt idx="11">
                  <c:v>12650</c:v>
                </c:pt>
                <c:pt idx="14">
                  <c:v>12367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2965</c:v>
                </c:pt>
                <c:pt idx="3">
                  <c:v>2312</c:v>
                </c:pt>
                <c:pt idx="6">
                  <c:v>965</c:v>
                </c:pt>
                <c:pt idx="9">
                  <c:v>1392</c:v>
                </c:pt>
                <c:pt idx="12">
                  <c:v>1134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4011</c:v>
                </c:pt>
                <c:pt idx="3">
                  <c:v>3988</c:v>
                </c:pt>
                <c:pt idx="6">
                  <c:v>3799</c:v>
                </c:pt>
                <c:pt idx="9">
                  <c:v>3619</c:v>
                </c:pt>
                <c:pt idx="12">
                  <c:v>3588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93</c:v>
                </c:pt>
                <c:pt idx="3">
                  <c:v>93</c:v>
                </c:pt>
                <c:pt idx="6">
                  <c:v>50</c:v>
                </c:pt>
                <c:pt idx="9">
                  <c:v>17</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50</c:v>
                </c:pt>
                <c:pt idx="3">
                  <c:v>227</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9556</c:v>
                </c:pt>
                <c:pt idx="3">
                  <c:v>9737</c:v>
                </c:pt>
                <c:pt idx="6">
                  <c:v>9394</c:v>
                </c:pt>
                <c:pt idx="9">
                  <c:v>9344</c:v>
                </c:pt>
                <c:pt idx="12">
                  <c:v>9385</c:v>
                </c:pt>
              </c:numCache>
            </c:numRef>
          </c:val>
        </c:ser>
        <c:dLbls>
          <c:showLegendKey val="0"/>
          <c:showVal val="0"/>
          <c:showCatName val="0"/>
          <c:showSerName val="0"/>
          <c:showPercent val="0"/>
          <c:showBubbleSize val="0"/>
        </c:dLbls>
        <c:gapWidth val="100"/>
        <c:overlap val="100"/>
        <c:axId val="154075136"/>
        <c:axId val="154076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4339</c:v>
                </c:pt>
                <c:pt idx="2">
                  <c:v>#N/A</c:v>
                </c:pt>
                <c:pt idx="3">
                  <c:v>#N/A</c:v>
                </c:pt>
                <c:pt idx="4">
                  <c:v>3924</c:v>
                </c:pt>
                <c:pt idx="5">
                  <c:v>#N/A</c:v>
                </c:pt>
                <c:pt idx="6">
                  <c:v>#N/A</c:v>
                </c:pt>
                <c:pt idx="7">
                  <c:v>1225</c:v>
                </c:pt>
                <c:pt idx="8">
                  <c:v>#N/A</c:v>
                </c:pt>
                <c:pt idx="9">
                  <c:v>#N/A</c:v>
                </c:pt>
                <c:pt idx="10">
                  <c:v>1722</c:v>
                </c:pt>
                <c:pt idx="11">
                  <c:v>#N/A</c:v>
                </c:pt>
                <c:pt idx="12">
                  <c:v>#N/A</c:v>
                </c:pt>
                <c:pt idx="13">
                  <c:v>1740</c:v>
                </c:pt>
                <c:pt idx="14">
                  <c:v>#N/A</c:v>
                </c:pt>
              </c:numCache>
            </c:numRef>
          </c:val>
          <c:smooth val="0"/>
        </c:ser>
        <c:dLbls>
          <c:showLegendKey val="0"/>
          <c:showVal val="0"/>
          <c:showCatName val="0"/>
          <c:showSerName val="0"/>
          <c:showPercent val="0"/>
          <c:showBubbleSize val="0"/>
        </c:dLbls>
        <c:marker val="1"/>
        <c:smooth val="0"/>
        <c:axId val="154075136"/>
        <c:axId val="154076672"/>
      </c:lineChart>
      <c:catAx>
        <c:axId val="15407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076672"/>
        <c:crosses val="autoZero"/>
        <c:auto val="1"/>
        <c:lblAlgn val="ctr"/>
        <c:lblOffset val="100"/>
        <c:tickLblSkip val="1"/>
        <c:tickMarkSkip val="1"/>
        <c:noMultiLvlLbl val="0"/>
      </c:catAx>
      <c:valAx>
        <c:axId val="15407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07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91627</c:v>
                </c:pt>
                <c:pt idx="5">
                  <c:v>89774</c:v>
                </c:pt>
                <c:pt idx="8">
                  <c:v>86330</c:v>
                </c:pt>
                <c:pt idx="11">
                  <c:v>83279</c:v>
                </c:pt>
                <c:pt idx="14">
                  <c:v>76955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31911</c:v>
                </c:pt>
                <c:pt idx="5">
                  <c:v>30615</c:v>
                </c:pt>
                <c:pt idx="8">
                  <c:v>31562</c:v>
                </c:pt>
                <c:pt idx="11">
                  <c:v>33227</c:v>
                </c:pt>
                <c:pt idx="14">
                  <c:v>31864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13999</c:v>
                </c:pt>
                <c:pt idx="5">
                  <c:v>15013</c:v>
                </c:pt>
                <c:pt idx="8">
                  <c:v>14268</c:v>
                </c:pt>
                <c:pt idx="11">
                  <c:v>14715</c:v>
                </c:pt>
                <c:pt idx="14">
                  <c:v>17293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86</c:v>
                </c:pt>
                <c:pt idx="3">
                  <c:v>72</c:v>
                </c:pt>
                <c:pt idx="6">
                  <c:v>59</c:v>
                </c:pt>
                <c:pt idx="9">
                  <c:v>32</c:v>
                </c:pt>
                <c:pt idx="12">
                  <c:v>27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21298</c:v>
                </c:pt>
                <c:pt idx="3">
                  <c:v>20956</c:v>
                </c:pt>
                <c:pt idx="6">
                  <c:v>20760</c:v>
                </c:pt>
                <c:pt idx="9">
                  <c:v>20745</c:v>
                </c:pt>
                <c:pt idx="12">
                  <c:v>20103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40382</c:v>
                </c:pt>
                <c:pt idx="3">
                  <c:v>39315</c:v>
                </c:pt>
                <c:pt idx="6">
                  <c:v>37430</c:v>
                </c:pt>
                <c:pt idx="9">
                  <c:v>36076</c:v>
                </c:pt>
                <c:pt idx="12">
                  <c:v>34229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18339</c:v>
                </c:pt>
                <c:pt idx="3">
                  <c:v>16238</c:v>
                </c:pt>
                <c:pt idx="6">
                  <c:v>15329</c:v>
                </c:pt>
                <c:pt idx="9">
                  <c:v>12371</c:v>
                </c:pt>
                <c:pt idx="12">
                  <c:v>11061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84724</c:v>
                </c:pt>
                <c:pt idx="3">
                  <c:v>82408</c:v>
                </c:pt>
                <c:pt idx="6">
                  <c:v>80519</c:v>
                </c:pt>
                <c:pt idx="9">
                  <c:v>78123</c:v>
                </c:pt>
                <c:pt idx="12">
                  <c:v>72946</c:v>
                </c:pt>
              </c:numCache>
            </c:numRef>
          </c:val>
        </c:ser>
        <c:dLbls>
          <c:showLegendKey val="0"/>
          <c:showVal val="0"/>
          <c:showCatName val="0"/>
          <c:showSerName val="0"/>
          <c:showPercent val="0"/>
          <c:showBubbleSize val="0"/>
        </c:dLbls>
        <c:gapWidth val="100"/>
        <c:overlap val="100"/>
        <c:axId val="157201536"/>
        <c:axId val="157203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27291</c:v>
                </c:pt>
                <c:pt idx="2">
                  <c:v>#N/A</c:v>
                </c:pt>
                <c:pt idx="3">
                  <c:v>#N/A</c:v>
                </c:pt>
                <c:pt idx="4">
                  <c:v>23587</c:v>
                </c:pt>
                <c:pt idx="5">
                  <c:v>#N/A</c:v>
                </c:pt>
                <c:pt idx="6">
                  <c:v>#N/A</c:v>
                </c:pt>
                <c:pt idx="7">
                  <c:v>21938</c:v>
                </c:pt>
                <c:pt idx="8">
                  <c:v>#N/A</c:v>
                </c:pt>
                <c:pt idx="9">
                  <c:v>#N/A</c:v>
                </c:pt>
                <c:pt idx="10">
                  <c:v>16125</c:v>
                </c:pt>
                <c:pt idx="11">
                  <c:v>#N/A</c:v>
                </c:pt>
                <c:pt idx="12">
                  <c:v>#N/A</c:v>
                </c:pt>
                <c:pt idx="13">
                  <c:v>12254</c:v>
                </c:pt>
                <c:pt idx="14">
                  <c:v>#N/A</c:v>
                </c:pt>
              </c:numCache>
            </c:numRef>
          </c:val>
          <c:smooth val="0"/>
        </c:ser>
        <c:dLbls>
          <c:showLegendKey val="0"/>
          <c:showVal val="0"/>
          <c:showCatName val="0"/>
          <c:showSerName val="0"/>
          <c:showPercent val="0"/>
          <c:showBubbleSize val="0"/>
        </c:dLbls>
        <c:marker val="1"/>
        <c:smooth val="0"/>
        <c:axId val="157201536"/>
        <c:axId val="157203456"/>
      </c:lineChart>
      <c:catAx>
        <c:axId val="15720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203456"/>
        <c:crosses val="autoZero"/>
        <c:auto val="1"/>
        <c:lblAlgn val="ctr"/>
        <c:lblOffset val="100"/>
        <c:tickLblSkip val="1"/>
        <c:tickMarkSkip val="1"/>
        <c:noMultiLvlLbl val="0"/>
      </c:catAx>
      <c:valAx>
        <c:axId val="157203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0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421,317
416,270
69.51
135,518,089
124,353,435
10,796,038
77,914,735
72,946,128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mn-ea"/>
              <a:ea typeface="+mn-ea"/>
            </a:rPr>
            <a:t>平成</a:t>
          </a:r>
          <a:r>
            <a:rPr kumimoji="1" lang="en-US" altLang="ja-JP" sz="1200" baseline="0">
              <a:latin typeface="+mn-ea"/>
              <a:ea typeface="+mn-ea"/>
            </a:rPr>
            <a:t>23</a:t>
          </a:r>
          <a:r>
            <a:rPr kumimoji="1" lang="ja-JP" altLang="en-US" sz="1200" baseline="0">
              <a:latin typeface="+mn-ea"/>
              <a:ea typeface="+mn-ea"/>
            </a:rPr>
            <a:t>年度は、基準財政収入額が、法人税割の算定増により増となったが、需要額の増により単年度指数で</a:t>
          </a:r>
          <a:r>
            <a:rPr kumimoji="1" lang="en-US" altLang="ja-JP" sz="1200" baseline="0">
              <a:latin typeface="+mn-ea"/>
              <a:ea typeface="+mn-ea"/>
            </a:rPr>
            <a:t>0.995</a:t>
          </a:r>
          <a:r>
            <a:rPr kumimoji="1" lang="ja-JP" altLang="en-US" sz="1200" baseline="0">
              <a:latin typeface="+mn-ea"/>
              <a:ea typeface="+mn-ea"/>
            </a:rPr>
            <a:t>となり</a:t>
          </a:r>
          <a:r>
            <a:rPr kumimoji="1" lang="en-US" altLang="ja-JP" sz="1200" baseline="0">
              <a:latin typeface="+mn-ea"/>
              <a:ea typeface="+mn-ea"/>
            </a:rPr>
            <a:t>51</a:t>
          </a:r>
          <a:r>
            <a:rPr kumimoji="1" lang="ja-JP" altLang="en-US" sz="1200" baseline="0">
              <a:latin typeface="+mn-ea"/>
              <a:ea typeface="+mn-ea"/>
            </a:rPr>
            <a:t>年ぶりに</a:t>
          </a:r>
          <a:r>
            <a:rPr kumimoji="1" lang="en-US" altLang="ja-JP" sz="1200" baseline="0">
              <a:latin typeface="+mn-ea"/>
              <a:ea typeface="+mn-ea"/>
            </a:rPr>
            <a:t>1</a:t>
          </a:r>
          <a:r>
            <a:rPr kumimoji="1" lang="ja-JP" altLang="en-US" sz="1200" baseline="0">
              <a:latin typeface="+mn-ea"/>
              <a:ea typeface="+mn-ea"/>
            </a:rPr>
            <a:t>を下回った。</a:t>
          </a:r>
          <a:endParaRPr kumimoji="1" lang="en-US" altLang="ja-JP" sz="1200" baseline="0">
            <a:latin typeface="+mn-ea"/>
            <a:ea typeface="+mn-ea"/>
          </a:endParaRPr>
        </a:p>
        <a:p>
          <a:r>
            <a:rPr kumimoji="1" lang="ja-JP" altLang="en-US" sz="1200" baseline="0">
              <a:latin typeface="+mn-ea"/>
              <a:ea typeface="+mn-ea"/>
            </a:rPr>
            <a:t>平成</a:t>
          </a:r>
          <a:r>
            <a:rPr kumimoji="1" lang="en-US" altLang="ja-JP" sz="1200" baseline="0">
              <a:latin typeface="+mn-ea"/>
              <a:ea typeface="+mn-ea"/>
            </a:rPr>
            <a:t>24</a:t>
          </a:r>
          <a:r>
            <a:rPr kumimoji="1" lang="ja-JP" altLang="en-US" sz="1200" baseline="0">
              <a:latin typeface="+mn-ea"/>
              <a:ea typeface="+mn-ea"/>
            </a:rPr>
            <a:t>年度は、市税収入の増により基準財政収入額が増となったが、社会福祉費の増等により、基準財政需要額の額が上回り単年度指数で</a:t>
          </a:r>
          <a:r>
            <a:rPr kumimoji="1" lang="en-US" altLang="ja-JP" sz="1200" baseline="0">
              <a:latin typeface="+mn-ea"/>
              <a:ea typeface="+mn-ea"/>
            </a:rPr>
            <a:t>0.994</a:t>
          </a:r>
          <a:r>
            <a:rPr kumimoji="1" lang="ja-JP" altLang="en-US" sz="1200" baseline="0">
              <a:latin typeface="+mn-ea"/>
              <a:ea typeface="+mn-ea"/>
            </a:rPr>
            <a:t>になった。</a:t>
          </a:r>
          <a:endParaRPr kumimoji="1" lang="en-US" altLang="ja-JP" sz="1200" baseline="0">
            <a:latin typeface="+mn-ea"/>
            <a:ea typeface="+mn-ea"/>
          </a:endParaRPr>
        </a:p>
        <a:p>
          <a:r>
            <a:rPr kumimoji="1" lang="ja-JP" altLang="en-US" sz="1200" baseline="0">
              <a:latin typeface="+mn-ea"/>
              <a:ea typeface="+mn-ea"/>
            </a:rPr>
            <a:t>平成</a:t>
          </a:r>
          <a:r>
            <a:rPr kumimoji="1" lang="en-US" altLang="ja-JP" sz="1200" baseline="0">
              <a:latin typeface="+mn-ea"/>
              <a:ea typeface="+mn-ea"/>
            </a:rPr>
            <a:t>25</a:t>
          </a:r>
          <a:r>
            <a:rPr kumimoji="1" lang="ja-JP" altLang="en-US" sz="1200" baseline="0">
              <a:latin typeface="+mn-ea"/>
              <a:ea typeface="+mn-ea"/>
            </a:rPr>
            <a:t>年度は、</a:t>
          </a:r>
          <a:r>
            <a:rPr kumimoji="1" lang="ja-JP" altLang="ja-JP" sz="1200" baseline="0">
              <a:solidFill>
                <a:schemeClr val="dk1"/>
              </a:solidFill>
              <a:effectLst/>
              <a:latin typeface="+mn-ea"/>
              <a:ea typeface="+mn-ea"/>
              <a:cs typeface="+mn-cs"/>
            </a:rPr>
            <a:t>社会福祉費の増等により基準財政需要額が</a:t>
          </a:r>
          <a:r>
            <a:rPr kumimoji="1" lang="ja-JP" altLang="en-US" sz="1200" baseline="0">
              <a:solidFill>
                <a:schemeClr val="dk1"/>
              </a:solidFill>
              <a:effectLst/>
              <a:latin typeface="+mn-ea"/>
              <a:ea typeface="+mn-ea"/>
              <a:cs typeface="+mn-cs"/>
            </a:rPr>
            <a:t>増となるも、法人市民税の大幅増など</a:t>
          </a:r>
          <a:r>
            <a:rPr kumimoji="1" lang="ja-JP" altLang="ja-JP" sz="1200" baseline="0">
              <a:solidFill>
                <a:schemeClr val="dk1"/>
              </a:solidFill>
              <a:effectLst/>
              <a:latin typeface="+mn-ea"/>
              <a:ea typeface="+mn-ea"/>
              <a:cs typeface="+mn-cs"/>
            </a:rPr>
            <a:t>市税収入</a:t>
          </a:r>
          <a:r>
            <a:rPr kumimoji="1" lang="ja-JP" altLang="en-US" sz="1200" baseline="0">
              <a:solidFill>
                <a:schemeClr val="dk1"/>
              </a:solidFill>
              <a:effectLst/>
              <a:latin typeface="+mn-ea"/>
              <a:ea typeface="+mn-ea"/>
              <a:cs typeface="+mn-cs"/>
            </a:rPr>
            <a:t>が増加したことなどにより、</a:t>
          </a:r>
          <a:r>
            <a:rPr kumimoji="1" lang="ja-JP" altLang="ja-JP" sz="1200" baseline="0">
              <a:solidFill>
                <a:schemeClr val="dk1"/>
              </a:solidFill>
              <a:effectLst/>
              <a:latin typeface="+mn-ea"/>
              <a:ea typeface="+mn-ea"/>
              <a:cs typeface="+mn-cs"/>
            </a:rPr>
            <a:t>基準財政収入額</a:t>
          </a:r>
          <a:r>
            <a:rPr kumimoji="1" lang="ja-JP" altLang="en-US" sz="1200" baseline="0">
              <a:solidFill>
                <a:schemeClr val="dk1"/>
              </a:solidFill>
              <a:effectLst/>
              <a:latin typeface="+mn-ea"/>
              <a:ea typeface="+mn-ea"/>
              <a:cs typeface="+mn-cs"/>
            </a:rPr>
            <a:t>の</a:t>
          </a:r>
          <a:r>
            <a:rPr kumimoji="1" lang="ja-JP" altLang="ja-JP" sz="1200" baseline="0">
              <a:solidFill>
                <a:schemeClr val="dk1"/>
              </a:solidFill>
              <a:effectLst/>
              <a:latin typeface="+mn-ea"/>
              <a:ea typeface="+mn-ea"/>
              <a:cs typeface="+mn-cs"/>
            </a:rPr>
            <a:t>増</a:t>
          </a:r>
          <a:r>
            <a:rPr kumimoji="1" lang="ja-JP" altLang="en-US" sz="1200" baseline="0">
              <a:solidFill>
                <a:schemeClr val="dk1"/>
              </a:solidFill>
              <a:effectLst/>
              <a:latin typeface="+mn-ea"/>
              <a:ea typeface="+mn-ea"/>
              <a:cs typeface="+mn-cs"/>
            </a:rPr>
            <a:t>が</a:t>
          </a:r>
          <a:r>
            <a:rPr kumimoji="1" lang="ja-JP" altLang="ja-JP" sz="1200" baseline="0">
              <a:solidFill>
                <a:schemeClr val="dk1"/>
              </a:solidFill>
              <a:effectLst/>
              <a:latin typeface="+mn-ea"/>
              <a:ea typeface="+mn-ea"/>
              <a:cs typeface="+mn-cs"/>
            </a:rPr>
            <a:t>基準財政需要額</a:t>
          </a:r>
          <a:r>
            <a:rPr kumimoji="1" lang="ja-JP" altLang="en-US" sz="1200" baseline="0">
              <a:solidFill>
                <a:schemeClr val="dk1"/>
              </a:solidFill>
              <a:effectLst/>
              <a:latin typeface="+mn-ea"/>
              <a:ea typeface="+mn-ea"/>
              <a:cs typeface="+mn-cs"/>
            </a:rPr>
            <a:t>の</a:t>
          </a:r>
          <a:r>
            <a:rPr kumimoji="1" lang="ja-JP" altLang="ja-JP" sz="1200" baseline="0">
              <a:solidFill>
                <a:schemeClr val="dk1"/>
              </a:solidFill>
              <a:effectLst/>
              <a:latin typeface="+mn-ea"/>
              <a:ea typeface="+mn-ea"/>
              <a:cs typeface="+mn-cs"/>
            </a:rPr>
            <a:t>増</a:t>
          </a:r>
          <a:r>
            <a:rPr kumimoji="1" lang="ja-JP" altLang="en-US" sz="1200" baseline="0">
              <a:solidFill>
                <a:schemeClr val="dk1"/>
              </a:solidFill>
              <a:effectLst/>
              <a:latin typeface="+mn-ea"/>
              <a:ea typeface="+mn-ea"/>
              <a:cs typeface="+mn-cs"/>
            </a:rPr>
            <a:t>を</a:t>
          </a:r>
          <a:r>
            <a:rPr kumimoji="1" lang="ja-JP" altLang="ja-JP" sz="1200" baseline="0">
              <a:solidFill>
                <a:schemeClr val="dk1"/>
              </a:solidFill>
              <a:effectLst/>
              <a:latin typeface="+mn-ea"/>
              <a:ea typeface="+mn-ea"/>
              <a:cs typeface="+mn-cs"/>
            </a:rPr>
            <a:t>上回</a:t>
          </a:r>
          <a:r>
            <a:rPr kumimoji="1" lang="ja-JP" altLang="en-US" sz="1200" baseline="0">
              <a:solidFill>
                <a:schemeClr val="dk1"/>
              </a:solidFill>
              <a:effectLst/>
              <a:latin typeface="+mn-ea"/>
              <a:ea typeface="+mn-ea"/>
              <a:cs typeface="+mn-cs"/>
            </a:rPr>
            <a:t>ったため</a:t>
          </a:r>
          <a:r>
            <a:rPr kumimoji="1" lang="ja-JP" altLang="ja-JP" sz="1200" baseline="0">
              <a:solidFill>
                <a:schemeClr val="dk1"/>
              </a:solidFill>
              <a:effectLst/>
              <a:latin typeface="+mn-ea"/>
              <a:ea typeface="+mn-ea"/>
              <a:cs typeface="+mn-cs"/>
            </a:rPr>
            <a:t>単年度指数</a:t>
          </a:r>
          <a:r>
            <a:rPr kumimoji="1" lang="ja-JP" altLang="en-US" sz="1200" baseline="0">
              <a:solidFill>
                <a:schemeClr val="dk1"/>
              </a:solidFill>
              <a:effectLst/>
              <a:latin typeface="+mn-ea"/>
              <a:ea typeface="+mn-ea"/>
              <a:cs typeface="+mn-cs"/>
            </a:rPr>
            <a:t>が</a:t>
          </a:r>
          <a:r>
            <a:rPr kumimoji="1" lang="en-US" altLang="ja-JP" sz="1200" baseline="0">
              <a:solidFill>
                <a:schemeClr val="dk1"/>
              </a:solidFill>
              <a:effectLst/>
              <a:latin typeface="+mn-ea"/>
              <a:ea typeface="+mn-ea"/>
              <a:cs typeface="+mn-cs"/>
            </a:rPr>
            <a:t>0.999</a:t>
          </a:r>
          <a:r>
            <a:rPr kumimoji="1" lang="ja-JP" altLang="ja-JP" sz="1200" baseline="0">
              <a:solidFill>
                <a:schemeClr val="dk1"/>
              </a:solidFill>
              <a:effectLst/>
              <a:latin typeface="+mn-ea"/>
              <a:ea typeface="+mn-ea"/>
              <a:cs typeface="+mn-cs"/>
            </a:rPr>
            <a:t>になった。</a:t>
          </a:r>
          <a:endParaRPr kumimoji="1" lang="en-US" altLang="ja-JP" sz="1200" baseline="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164395</xdr:rowOff>
    </xdr:from>
    <xdr:to>
      <xdr:col>7</xdr:col>
      <xdr:colOff>152400</xdr:colOff>
      <xdr:row>40</xdr:row>
      <xdr:rowOff>6350</xdr:rowOff>
    </xdr:to>
    <xdr:cxnSp macro="">
      <xdr:nvCxnSpPr>
        <xdr:cNvPr id="68" name="直線コネクタ 67"/>
        <xdr:cNvCxnSpPr/>
      </xdr:nvCxnSpPr>
      <xdr:spPr>
        <a:xfrm>
          <a:off x="4114800" y="68509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9"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164395</xdr:rowOff>
    </xdr:to>
    <xdr:cxnSp macro="">
      <xdr:nvCxnSpPr>
        <xdr:cNvPr id="71" name="直線コネクタ 70"/>
        <xdr:cNvCxnSpPr/>
      </xdr:nvCxnSpPr>
      <xdr:spPr>
        <a:xfrm>
          <a:off x="3225800" y="67839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97367</xdr:rowOff>
    </xdr:to>
    <xdr:cxnSp macro="">
      <xdr:nvCxnSpPr>
        <xdr:cNvPr id="74" name="直線コネクタ 73"/>
        <xdr:cNvCxnSpPr/>
      </xdr:nvCxnSpPr>
      <xdr:spPr>
        <a:xfrm>
          <a:off x="2336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58155</xdr:rowOff>
    </xdr:from>
    <xdr:ext cx="762000" cy="259045"/>
    <xdr:sp macro="" textlink="">
      <xdr:nvSpPr>
        <xdr:cNvPr id="76" name="テキスト ボックス 75"/>
        <xdr:cNvSpPr txBox="1"/>
      </xdr:nvSpPr>
      <xdr:spPr>
        <a:xfrm>
          <a:off x="2844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121355</xdr:rowOff>
    </xdr:from>
    <xdr:to>
      <xdr:col>3</xdr:col>
      <xdr:colOff>279400</xdr:colOff>
      <xdr:row>39</xdr:row>
      <xdr:rowOff>16933</xdr:rowOff>
    </xdr:to>
    <xdr:cxnSp macro="">
      <xdr:nvCxnSpPr>
        <xdr:cNvPr id="77" name="直線コネクタ 76"/>
        <xdr:cNvCxnSpPr/>
      </xdr:nvCxnSpPr>
      <xdr:spPr>
        <a:xfrm>
          <a:off x="1447800" y="6636455"/>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100189</xdr:rowOff>
    </xdr:from>
    <xdr:to>
      <xdr:col>3</xdr:col>
      <xdr:colOff>330200</xdr:colOff>
      <xdr:row>40</xdr:row>
      <xdr:rowOff>30339</xdr:rowOff>
    </xdr:to>
    <xdr:sp macro="" textlink="">
      <xdr:nvSpPr>
        <xdr:cNvPr id="78" name="フローチャート : 判断 77"/>
        <xdr:cNvSpPr/>
      </xdr:nvSpPr>
      <xdr:spPr>
        <a:xfrm>
          <a:off x="2286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15116</xdr:rowOff>
    </xdr:from>
    <xdr:ext cx="762000" cy="259045"/>
    <xdr:sp macro="" textlink="">
      <xdr:nvSpPr>
        <xdr:cNvPr id="79" name="テキスト ボックス 78"/>
        <xdr:cNvSpPr txBox="1"/>
      </xdr:nvSpPr>
      <xdr:spPr>
        <a:xfrm>
          <a:off x="19558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59972</xdr:rowOff>
    </xdr:from>
    <xdr:to>
      <xdr:col>2</xdr:col>
      <xdr:colOff>127000</xdr:colOff>
      <xdr:row>39</xdr:row>
      <xdr:rowOff>161572</xdr:rowOff>
    </xdr:to>
    <xdr:sp macro="" textlink="">
      <xdr:nvSpPr>
        <xdr:cNvPr id="80" name="フローチャート : 判断 79"/>
        <xdr:cNvSpPr/>
      </xdr:nvSpPr>
      <xdr:spPr>
        <a:xfrm>
          <a:off x="1397000" y="67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146349</xdr:rowOff>
    </xdr:from>
    <xdr:ext cx="762000" cy="259045"/>
    <xdr:sp macro="" textlink="">
      <xdr:nvSpPr>
        <xdr:cNvPr id="81" name="テキスト ボックス 80"/>
        <xdr:cNvSpPr txBox="1"/>
      </xdr:nvSpPr>
      <xdr:spPr>
        <a:xfrm>
          <a:off x="10668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113595</xdr:rowOff>
    </xdr:from>
    <xdr:to>
      <xdr:col>6</xdr:col>
      <xdr:colOff>50800</xdr:colOff>
      <xdr:row>40</xdr:row>
      <xdr:rowOff>43745</xdr:rowOff>
    </xdr:to>
    <xdr:sp macro="" textlink="">
      <xdr:nvSpPr>
        <xdr:cNvPr id="89" name="円/楕円 88"/>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53922</xdr:rowOff>
    </xdr:from>
    <xdr:ext cx="736600" cy="259045"/>
    <xdr:sp macro="" textlink="">
      <xdr:nvSpPr>
        <xdr:cNvPr id="90" name="テキスト ボックス 89"/>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46567</xdr:rowOff>
    </xdr:from>
    <xdr:to>
      <xdr:col>4</xdr:col>
      <xdr:colOff>533400</xdr:colOff>
      <xdr:row>39</xdr:row>
      <xdr:rowOff>148167</xdr:rowOff>
    </xdr:to>
    <xdr:sp macro="" textlink="">
      <xdr:nvSpPr>
        <xdr:cNvPr id="91" name="円/楕円 90"/>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92" name="テキスト ボックス 91"/>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70555</xdr:rowOff>
    </xdr:from>
    <xdr:to>
      <xdr:col>2</xdr:col>
      <xdr:colOff>127000</xdr:colOff>
      <xdr:row>39</xdr:row>
      <xdr:rowOff>705</xdr:rowOff>
    </xdr:to>
    <xdr:sp macro="" textlink="">
      <xdr:nvSpPr>
        <xdr:cNvPr id="95" name="円/楕円 94"/>
        <xdr:cNvSpPr/>
      </xdr:nvSpPr>
      <xdr:spPr>
        <a:xfrm>
          <a:off x="1397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10882</xdr:rowOff>
    </xdr:from>
    <xdr:ext cx="762000" cy="259045"/>
    <xdr:sp macro="" textlink="">
      <xdr:nvSpPr>
        <xdr:cNvPr id="96" name="テキスト ボックス 95"/>
        <xdr:cNvSpPr txBox="1"/>
      </xdr:nvSpPr>
      <xdr:spPr>
        <a:xfrm>
          <a:off x="1066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平成</a:t>
          </a:r>
          <a:r>
            <a:rPr kumimoji="1" lang="en-US" altLang="ja-JP" sz="1100">
              <a:latin typeface="+mn-ea"/>
              <a:ea typeface="+mn-ea"/>
            </a:rPr>
            <a:t>22</a:t>
          </a:r>
          <a:r>
            <a:rPr kumimoji="1" lang="ja-JP" altLang="en-US" sz="1100">
              <a:latin typeface="+mn-ea"/>
              <a:ea typeface="+mn-ea"/>
            </a:rPr>
            <a:t>年度までは、分母に加わる臨時財政対策債は増加していたが、市税等の経常一般財源歳入は減少し、分母全体は減少した。一方分子となる経常経費充当一般税源等は、毎年増加傾向にあり、経常収支比率は増加した。</a:t>
          </a:r>
          <a:endParaRPr kumimoji="1" lang="en-US" altLang="ja-JP" sz="1100">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ea"/>
              <a:ea typeface="+mn-ea"/>
              <a:cs typeface="+mn-cs"/>
            </a:rPr>
            <a:t>年度は</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臨財債発行額</a:t>
          </a:r>
          <a:r>
            <a:rPr lang="ja-JP" altLang="en-US" sz="1100" b="0" i="0" baseline="0">
              <a:solidFill>
                <a:schemeClr val="dk1"/>
              </a:solidFill>
              <a:effectLst/>
              <a:latin typeface="+mn-ea"/>
              <a:ea typeface="+mn-ea"/>
              <a:cs typeface="+mn-cs"/>
            </a:rPr>
            <a:t>が</a:t>
          </a:r>
          <a:r>
            <a:rPr lang="ja-JP" altLang="ja-JP" sz="1100" b="0" i="0" baseline="0">
              <a:solidFill>
                <a:schemeClr val="dk1"/>
              </a:solidFill>
              <a:effectLst/>
              <a:latin typeface="+mn-ea"/>
              <a:ea typeface="+mn-ea"/>
              <a:cs typeface="+mn-cs"/>
            </a:rPr>
            <a:t>減少したが、経常一般財源が増加したため、若干上昇した。平成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年度は、市税収入の大幅な伸びにより、分母が増加したことにより、経常収支比率は減少した。</a:t>
          </a:r>
          <a:endParaRPr lang="en-US" altLang="ja-JP" sz="11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effectLst/>
              <a:latin typeface="+mn-ea"/>
              <a:ea typeface="+mn-ea"/>
            </a:rPr>
            <a:t>平成</a:t>
          </a:r>
          <a:r>
            <a:rPr lang="en-US" altLang="ja-JP" sz="1200">
              <a:effectLst/>
              <a:latin typeface="+mn-ea"/>
              <a:ea typeface="+mn-ea"/>
            </a:rPr>
            <a:t>25</a:t>
          </a:r>
          <a:r>
            <a:rPr lang="ja-JP" altLang="en-US" sz="1200">
              <a:effectLst/>
              <a:latin typeface="+mn-ea"/>
              <a:ea typeface="+mn-ea"/>
            </a:rPr>
            <a:t>年度は、分母である経常一般財源等は増であるため、臨財債発行額の皆減を差し引いても増となり、分子である経常経費充当一般財源の増加分を上回ったことにより対前年比</a:t>
          </a:r>
          <a:r>
            <a:rPr lang="en-US" altLang="ja-JP" sz="1200">
              <a:effectLst/>
              <a:latin typeface="+mn-ea"/>
              <a:ea typeface="+mn-ea"/>
            </a:rPr>
            <a:t>1.7</a:t>
          </a:r>
          <a:r>
            <a:rPr lang="ja-JP" altLang="en-US" sz="1200">
              <a:effectLst/>
              <a:latin typeface="+mn-ea"/>
              <a:ea typeface="+mn-ea"/>
            </a:rPr>
            <a:t>ポイント下降し</a:t>
          </a:r>
          <a:r>
            <a:rPr lang="en-US" altLang="ja-JP" sz="1200">
              <a:effectLst/>
              <a:latin typeface="+mn-ea"/>
              <a:ea typeface="+mn-ea"/>
            </a:rPr>
            <a:t>87.9%</a:t>
          </a:r>
          <a:r>
            <a:rPr lang="ja-JP" altLang="en-US" sz="1200">
              <a:effectLst/>
              <a:latin typeface="+mn-ea"/>
              <a:ea typeface="+mn-ea"/>
            </a:rPr>
            <a:t>になった。</a:t>
          </a:r>
          <a:endParaRPr lang="ja-JP" altLang="ja-JP" sz="12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132927</xdr:rowOff>
    </xdr:to>
    <xdr:cxnSp macro="">
      <xdr:nvCxnSpPr>
        <xdr:cNvPr id="131" name="直線コネクタ 130"/>
        <xdr:cNvCxnSpPr/>
      </xdr:nvCxnSpPr>
      <xdr:spPr>
        <a:xfrm flipV="1">
          <a:off x="4114800" y="1062609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63</xdr:row>
      <xdr:rowOff>82127</xdr:rowOff>
    </xdr:to>
    <xdr:cxnSp macro="">
      <xdr:nvCxnSpPr>
        <xdr:cNvPr id="134" name="直線コネクタ 133"/>
        <xdr:cNvCxnSpPr/>
      </xdr:nvCxnSpPr>
      <xdr:spPr>
        <a:xfrm flipV="1">
          <a:off x="3225800" y="107628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93573</xdr:rowOff>
    </xdr:from>
    <xdr:ext cx="736600" cy="259045"/>
    <xdr:sp macro="" textlink="">
      <xdr:nvSpPr>
        <xdr:cNvPr id="136" name="テキスト ボックス 135"/>
        <xdr:cNvSpPr txBox="1"/>
      </xdr:nvSpPr>
      <xdr:spPr>
        <a:xfrm>
          <a:off x="3733800" y="1089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82127</xdr:rowOff>
    </xdr:to>
    <xdr:cxnSp macro="">
      <xdr:nvCxnSpPr>
        <xdr:cNvPr id="137" name="直線コネクタ 136"/>
        <xdr:cNvCxnSpPr/>
      </xdr:nvCxnSpPr>
      <xdr:spPr>
        <a:xfrm>
          <a:off x="2336800" y="1086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62671</xdr:rowOff>
    </xdr:from>
    <xdr:ext cx="762000" cy="259045"/>
    <xdr:sp macro="" textlink="">
      <xdr:nvSpPr>
        <xdr:cNvPr id="139" name="テキスト ボックス 138"/>
        <xdr:cNvSpPr txBox="1"/>
      </xdr:nvSpPr>
      <xdr:spPr>
        <a:xfrm>
          <a:off x="2844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63</xdr:row>
      <xdr:rowOff>66040</xdr:rowOff>
    </xdr:to>
    <xdr:cxnSp macro="">
      <xdr:nvCxnSpPr>
        <xdr:cNvPr id="140" name="直線コネクタ 139"/>
        <xdr:cNvCxnSpPr/>
      </xdr:nvCxnSpPr>
      <xdr:spPr>
        <a:xfrm>
          <a:off x="1447800" y="106502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78757</xdr:rowOff>
    </xdr:from>
    <xdr:ext cx="762000" cy="259045"/>
    <xdr:sp macro="" textlink="">
      <xdr:nvSpPr>
        <xdr:cNvPr id="142" name="テキスト ボックス 141"/>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3" name="フローチャート : 判断 142"/>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4" name="テキスト ボックス 143"/>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50" name="円/楕円 149"/>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51"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82127</xdr:rowOff>
    </xdr:from>
    <xdr:to>
      <xdr:col>6</xdr:col>
      <xdr:colOff>50800</xdr:colOff>
      <xdr:row>63</xdr:row>
      <xdr:rowOff>12277</xdr:rowOff>
    </xdr:to>
    <xdr:sp macro="" textlink="">
      <xdr:nvSpPr>
        <xdr:cNvPr id="152" name="円/楕円 151"/>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53" name="テキスト ボックス 152"/>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31327</xdr:rowOff>
    </xdr:from>
    <xdr:to>
      <xdr:col>4</xdr:col>
      <xdr:colOff>533400</xdr:colOff>
      <xdr:row>63</xdr:row>
      <xdr:rowOff>132927</xdr:rowOff>
    </xdr:to>
    <xdr:sp macro="" textlink="">
      <xdr:nvSpPr>
        <xdr:cNvPr id="154" name="円/楕円 153"/>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55" name="テキスト ボックス 154"/>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6" name="円/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7" name="テキスト ボックス 156"/>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8" name="円/楕円 157"/>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59" name="テキスト ボックス 158"/>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[104,240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人口は緩やかな上昇傾向にある中で、平成</a:t>
          </a:r>
          <a:r>
            <a:rPr lang="en-US" altLang="ja-JP" sz="1200" b="0" i="0" baseline="0">
              <a:solidFill>
                <a:schemeClr val="dk1"/>
              </a:solidFill>
              <a:effectLst/>
              <a:latin typeface="+mn-ea"/>
              <a:ea typeface="+mn-ea"/>
              <a:cs typeface="+mn-cs"/>
            </a:rPr>
            <a:t>22</a:t>
          </a:r>
          <a:r>
            <a:rPr lang="ja-JP" altLang="ja-JP" sz="1200" b="0" i="0" baseline="0">
              <a:solidFill>
                <a:schemeClr val="dk1"/>
              </a:solidFill>
              <a:effectLst/>
              <a:latin typeface="+mn-ea"/>
              <a:ea typeface="+mn-ea"/>
              <a:cs typeface="+mn-cs"/>
            </a:rPr>
            <a:t>年度までは人口</a:t>
          </a:r>
          <a:r>
            <a:rPr lang="en-US" altLang="ja-JP" sz="1200" b="0" i="0" baseline="0">
              <a:solidFill>
                <a:schemeClr val="dk1"/>
              </a:solidFill>
              <a:effectLst/>
              <a:latin typeface="+mn-ea"/>
              <a:ea typeface="+mn-ea"/>
              <a:cs typeface="+mn-cs"/>
            </a:rPr>
            <a:t>1</a:t>
          </a:r>
          <a:r>
            <a:rPr lang="ja-JP" altLang="ja-JP" sz="1200" b="0" i="0" baseline="0">
              <a:solidFill>
                <a:schemeClr val="dk1"/>
              </a:solidFill>
              <a:effectLst/>
              <a:latin typeface="+mn-ea"/>
              <a:ea typeface="+mn-ea"/>
              <a:cs typeface="+mn-cs"/>
            </a:rPr>
            <a:t>人当たり人件費・物件費はほぼ横ばい、類似団体よりやや高めに推移してきた。</a:t>
          </a:r>
          <a:endParaRPr lang="en-US" altLang="ja-JP" sz="1200" b="0" i="0" baseline="0">
            <a:solidFill>
              <a:schemeClr val="dk1"/>
            </a:solidFill>
            <a:effectLst/>
            <a:latin typeface="+mn-ea"/>
            <a:ea typeface="+mn-ea"/>
            <a:cs typeface="+mn-cs"/>
          </a:endParaRPr>
        </a:p>
        <a:p>
          <a:pPr rtl="0" eaLnBrk="1" fontAlgn="auto" latinLnBrk="0" hangingPunct="1"/>
          <a:r>
            <a:rPr lang="ja-JP" altLang="ja-JP"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23</a:t>
          </a:r>
          <a:r>
            <a:rPr lang="ja-JP" altLang="ja-JP" sz="1200" b="0" i="0" baseline="0">
              <a:solidFill>
                <a:schemeClr val="dk1"/>
              </a:solidFill>
              <a:effectLst/>
              <a:latin typeface="+mn-ea"/>
              <a:ea typeface="+mn-ea"/>
              <a:cs typeface="+mn-cs"/>
            </a:rPr>
            <a:t>年度は、地域手当の増などにより職員給が増、特別職等の増などにより人件費が増加したことが、また、平成</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年度は、平成</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a:t>
          </a:r>
          <a:r>
            <a:rPr lang="en-US" altLang="ja-JP" sz="1200" b="0" i="0" baseline="0">
              <a:solidFill>
                <a:schemeClr val="dk1"/>
              </a:solidFill>
              <a:effectLst/>
              <a:latin typeface="+mn-ea"/>
              <a:ea typeface="+mn-ea"/>
              <a:cs typeface="+mn-cs"/>
            </a:rPr>
            <a:t>10</a:t>
          </a:r>
          <a:r>
            <a:rPr lang="ja-JP" altLang="ja-JP" sz="1200" b="0" i="0" baseline="0">
              <a:solidFill>
                <a:schemeClr val="dk1"/>
              </a:solidFill>
              <a:effectLst/>
              <a:latin typeface="+mn-ea"/>
              <a:ea typeface="+mn-ea"/>
              <a:cs typeface="+mn-cs"/>
            </a:rPr>
            <a:t>月</a:t>
          </a:r>
          <a:r>
            <a:rPr lang="en-US" altLang="ja-JP" sz="1200" b="0" i="0" baseline="0">
              <a:solidFill>
                <a:schemeClr val="dk1"/>
              </a:solidFill>
              <a:effectLst/>
              <a:latin typeface="+mn-ea"/>
              <a:ea typeface="+mn-ea"/>
              <a:cs typeface="+mn-cs"/>
            </a:rPr>
            <a:t>1</a:t>
          </a:r>
          <a:r>
            <a:rPr lang="ja-JP" altLang="ja-JP" sz="1200" b="0" i="0" baseline="0">
              <a:solidFill>
                <a:schemeClr val="dk1"/>
              </a:solidFill>
              <a:effectLst/>
              <a:latin typeface="+mn-ea"/>
              <a:ea typeface="+mn-ea"/>
              <a:cs typeface="+mn-cs"/>
            </a:rPr>
            <a:t>日から本市独自の給与削減を実施したことが、対前年度増減に影響している。</a:t>
          </a:r>
          <a:endParaRPr lang="en-US" altLang="ja-JP" sz="1200" b="0" i="0" baseline="0">
            <a:solidFill>
              <a:schemeClr val="dk1"/>
            </a:solidFill>
            <a:effectLst/>
            <a:latin typeface="+mn-ea"/>
            <a:ea typeface="+mn-ea"/>
            <a:cs typeface="+mn-cs"/>
          </a:endParaRPr>
        </a:p>
        <a:p>
          <a:pPr rtl="0" eaLnBrk="1" fontAlgn="auto" latinLnBrk="0" hangingPunct="1"/>
          <a:r>
            <a:rPr lang="ja-JP" altLang="en-US"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25</a:t>
          </a:r>
          <a:r>
            <a:rPr lang="ja-JP" altLang="en-US" sz="1200" b="0" i="0" baseline="0">
              <a:solidFill>
                <a:schemeClr val="dk1"/>
              </a:solidFill>
              <a:effectLst/>
              <a:latin typeface="+mn-ea"/>
              <a:ea typeface="+mn-ea"/>
              <a:cs typeface="+mn-cs"/>
            </a:rPr>
            <a:t>年度は、退職手当の増があるも、</a:t>
          </a:r>
          <a:r>
            <a:rPr lang="ja-JP" altLang="ja-JP" sz="1200" b="0" i="0" baseline="0">
              <a:solidFill>
                <a:schemeClr val="dk1"/>
              </a:solidFill>
              <a:effectLst/>
              <a:latin typeface="+mn-ea"/>
              <a:ea typeface="+mn-ea"/>
              <a:cs typeface="+mn-cs"/>
            </a:rPr>
            <a:t>本市独自の給与削減</a:t>
          </a:r>
          <a:r>
            <a:rPr lang="ja-JP" altLang="en-US" sz="1200" b="0" i="0" baseline="0">
              <a:solidFill>
                <a:schemeClr val="dk1"/>
              </a:solidFill>
              <a:effectLst/>
              <a:latin typeface="+mn-ea"/>
              <a:ea typeface="+mn-ea"/>
              <a:cs typeface="+mn-cs"/>
            </a:rPr>
            <a:t>の継続により対前年度減額になった。</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139878</xdr:rowOff>
    </xdr:from>
    <xdr:to>
      <xdr:col>7</xdr:col>
      <xdr:colOff>152400</xdr:colOff>
      <xdr:row>81</xdr:row>
      <xdr:rowOff>142852</xdr:rowOff>
    </xdr:to>
    <xdr:cxnSp macro="">
      <xdr:nvCxnSpPr>
        <xdr:cNvPr id="190" name="直線コネクタ 189"/>
        <xdr:cNvCxnSpPr/>
      </xdr:nvCxnSpPr>
      <xdr:spPr>
        <a:xfrm flipV="1">
          <a:off x="4114800" y="14027328"/>
          <a:ext cx="838200" cy="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81376</xdr:rowOff>
    </xdr:from>
    <xdr:ext cx="762000" cy="259045"/>
    <xdr:sp macro="" textlink="">
      <xdr:nvSpPr>
        <xdr:cNvPr id="191" name="人件費・物件費等の状況平均値テキスト"/>
        <xdr:cNvSpPr txBox="1"/>
      </xdr:nvSpPr>
      <xdr:spPr>
        <a:xfrm>
          <a:off x="5041900" y="13968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142852</xdr:rowOff>
    </xdr:from>
    <xdr:to>
      <xdr:col>6</xdr:col>
      <xdr:colOff>0</xdr:colOff>
      <xdr:row>81</xdr:row>
      <xdr:rowOff>153355</xdr:rowOff>
    </xdr:to>
    <xdr:cxnSp macro="">
      <xdr:nvCxnSpPr>
        <xdr:cNvPr id="193" name="直線コネクタ 192"/>
        <xdr:cNvCxnSpPr/>
      </xdr:nvCxnSpPr>
      <xdr:spPr>
        <a:xfrm flipV="1">
          <a:off x="3225800" y="14030302"/>
          <a:ext cx="889000" cy="1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15129</xdr:rowOff>
    </xdr:from>
    <xdr:ext cx="736600" cy="259045"/>
    <xdr:sp macro="" textlink="">
      <xdr:nvSpPr>
        <xdr:cNvPr id="195" name="テキスト ボックス 194"/>
        <xdr:cNvSpPr txBox="1"/>
      </xdr:nvSpPr>
      <xdr:spPr>
        <a:xfrm>
          <a:off x="3733800" y="140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150265</xdr:rowOff>
    </xdr:from>
    <xdr:to>
      <xdr:col>4</xdr:col>
      <xdr:colOff>482600</xdr:colOff>
      <xdr:row>81</xdr:row>
      <xdr:rowOff>153355</xdr:rowOff>
    </xdr:to>
    <xdr:cxnSp macro="">
      <xdr:nvCxnSpPr>
        <xdr:cNvPr id="196" name="直線コネクタ 195"/>
        <xdr:cNvCxnSpPr/>
      </xdr:nvCxnSpPr>
      <xdr:spPr>
        <a:xfrm>
          <a:off x="2336800" y="14037715"/>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41623</xdr:rowOff>
    </xdr:from>
    <xdr:ext cx="762000" cy="259045"/>
    <xdr:sp macro="" textlink="">
      <xdr:nvSpPr>
        <xdr:cNvPr id="198" name="テキスト ボックス 197"/>
        <xdr:cNvSpPr txBox="1"/>
      </xdr:nvSpPr>
      <xdr:spPr>
        <a:xfrm>
          <a:off x="2844800" y="1410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150265</xdr:rowOff>
    </xdr:from>
    <xdr:to>
      <xdr:col>3</xdr:col>
      <xdr:colOff>279400</xdr:colOff>
      <xdr:row>81</xdr:row>
      <xdr:rowOff>156558</xdr:rowOff>
    </xdr:to>
    <xdr:cxnSp macro="">
      <xdr:nvCxnSpPr>
        <xdr:cNvPr id="199" name="直線コネクタ 198"/>
        <xdr:cNvCxnSpPr/>
      </xdr:nvCxnSpPr>
      <xdr:spPr>
        <a:xfrm flipV="1">
          <a:off x="1447800" y="14037715"/>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66974</xdr:rowOff>
    </xdr:from>
    <xdr:to>
      <xdr:col>3</xdr:col>
      <xdr:colOff>330200</xdr:colOff>
      <xdr:row>81</xdr:row>
      <xdr:rowOff>168574</xdr:rowOff>
    </xdr:to>
    <xdr:sp macro="" textlink="">
      <xdr:nvSpPr>
        <xdr:cNvPr id="200" name="フローチャート : 判断 199"/>
        <xdr:cNvSpPr/>
      </xdr:nvSpPr>
      <xdr:spPr>
        <a:xfrm>
          <a:off x="2286000" y="1395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7301</xdr:rowOff>
    </xdr:from>
    <xdr:ext cx="762000" cy="259045"/>
    <xdr:sp macro="" textlink="">
      <xdr:nvSpPr>
        <xdr:cNvPr id="201" name="テキスト ボックス 200"/>
        <xdr:cNvSpPr txBox="1"/>
      </xdr:nvSpPr>
      <xdr:spPr>
        <a:xfrm>
          <a:off x="1955800" y="1372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76753</xdr:rowOff>
    </xdr:from>
    <xdr:to>
      <xdr:col>2</xdr:col>
      <xdr:colOff>127000</xdr:colOff>
      <xdr:row>82</xdr:row>
      <xdr:rowOff>6903</xdr:rowOff>
    </xdr:to>
    <xdr:sp macro="" textlink="">
      <xdr:nvSpPr>
        <xdr:cNvPr id="202" name="フローチャート : 判断 201"/>
        <xdr:cNvSpPr/>
      </xdr:nvSpPr>
      <xdr:spPr>
        <a:xfrm>
          <a:off x="1397000" y="1396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17080</xdr:rowOff>
    </xdr:from>
    <xdr:ext cx="762000" cy="259045"/>
    <xdr:sp macro="" textlink="">
      <xdr:nvSpPr>
        <xdr:cNvPr id="203" name="テキスト ボックス 202"/>
        <xdr:cNvSpPr txBox="1"/>
      </xdr:nvSpPr>
      <xdr:spPr>
        <a:xfrm>
          <a:off x="1066800" y="1373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89078</xdr:rowOff>
    </xdr:from>
    <xdr:to>
      <xdr:col>7</xdr:col>
      <xdr:colOff>203200</xdr:colOff>
      <xdr:row>82</xdr:row>
      <xdr:rowOff>19228</xdr:rowOff>
    </xdr:to>
    <xdr:sp macro="" textlink="">
      <xdr:nvSpPr>
        <xdr:cNvPr id="209" name="円/楕円 208"/>
        <xdr:cNvSpPr/>
      </xdr:nvSpPr>
      <xdr:spPr>
        <a:xfrm>
          <a:off x="4902200" y="139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105605</xdr:rowOff>
    </xdr:from>
    <xdr:ext cx="762000" cy="259045"/>
    <xdr:sp macro="" textlink="">
      <xdr:nvSpPr>
        <xdr:cNvPr id="210" name="人件費・物件費等の状況該当値テキスト"/>
        <xdr:cNvSpPr txBox="1"/>
      </xdr:nvSpPr>
      <xdr:spPr>
        <a:xfrm>
          <a:off x="5041900" y="1382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104,240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92052</xdr:rowOff>
    </xdr:from>
    <xdr:to>
      <xdr:col>6</xdr:col>
      <xdr:colOff>50800</xdr:colOff>
      <xdr:row>82</xdr:row>
      <xdr:rowOff>22202</xdr:rowOff>
    </xdr:to>
    <xdr:sp macro="" textlink="">
      <xdr:nvSpPr>
        <xdr:cNvPr id="211" name="円/楕円 210"/>
        <xdr:cNvSpPr/>
      </xdr:nvSpPr>
      <xdr:spPr>
        <a:xfrm>
          <a:off x="4064000" y="139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32379</xdr:rowOff>
    </xdr:from>
    <xdr:ext cx="736600" cy="259045"/>
    <xdr:sp macro="" textlink="">
      <xdr:nvSpPr>
        <xdr:cNvPr id="212" name="テキスト ボックス 211"/>
        <xdr:cNvSpPr txBox="1"/>
      </xdr:nvSpPr>
      <xdr:spPr>
        <a:xfrm>
          <a:off x="3733800" y="1374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102555</xdr:rowOff>
    </xdr:from>
    <xdr:to>
      <xdr:col>4</xdr:col>
      <xdr:colOff>533400</xdr:colOff>
      <xdr:row>82</xdr:row>
      <xdr:rowOff>32705</xdr:rowOff>
    </xdr:to>
    <xdr:sp macro="" textlink="">
      <xdr:nvSpPr>
        <xdr:cNvPr id="213" name="円/楕円 212"/>
        <xdr:cNvSpPr/>
      </xdr:nvSpPr>
      <xdr:spPr>
        <a:xfrm>
          <a:off x="3175000" y="139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42882</xdr:rowOff>
    </xdr:from>
    <xdr:ext cx="762000" cy="259045"/>
    <xdr:sp macro="" textlink="">
      <xdr:nvSpPr>
        <xdr:cNvPr id="214" name="テキスト ボックス 213"/>
        <xdr:cNvSpPr txBox="1"/>
      </xdr:nvSpPr>
      <xdr:spPr>
        <a:xfrm>
          <a:off x="2844800" y="1375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106,474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99465</xdr:rowOff>
    </xdr:from>
    <xdr:to>
      <xdr:col>3</xdr:col>
      <xdr:colOff>330200</xdr:colOff>
      <xdr:row>82</xdr:row>
      <xdr:rowOff>29615</xdr:rowOff>
    </xdr:to>
    <xdr:sp macro="" textlink="">
      <xdr:nvSpPr>
        <xdr:cNvPr id="215" name="円/楕円 214"/>
        <xdr:cNvSpPr/>
      </xdr:nvSpPr>
      <xdr:spPr>
        <a:xfrm>
          <a:off x="2286000" y="139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14392</xdr:rowOff>
    </xdr:from>
    <xdr:ext cx="762000" cy="259045"/>
    <xdr:sp macro="" textlink="">
      <xdr:nvSpPr>
        <xdr:cNvPr id="216" name="テキスト ボックス 215"/>
        <xdr:cNvSpPr txBox="1"/>
      </xdr:nvSpPr>
      <xdr:spPr>
        <a:xfrm>
          <a:off x="1955800" y="1407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105758</xdr:rowOff>
    </xdr:from>
    <xdr:to>
      <xdr:col>2</xdr:col>
      <xdr:colOff>127000</xdr:colOff>
      <xdr:row>82</xdr:row>
      <xdr:rowOff>35908</xdr:rowOff>
    </xdr:to>
    <xdr:sp macro="" textlink="">
      <xdr:nvSpPr>
        <xdr:cNvPr id="217" name="円/楕円 216"/>
        <xdr:cNvSpPr/>
      </xdr:nvSpPr>
      <xdr:spPr>
        <a:xfrm>
          <a:off x="1397000" y="1399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20685</xdr:rowOff>
    </xdr:from>
    <xdr:ext cx="762000" cy="259045"/>
    <xdr:sp macro="" textlink="">
      <xdr:nvSpPr>
        <xdr:cNvPr id="218" name="テキスト ボックス 217"/>
        <xdr:cNvSpPr txBox="1"/>
      </xdr:nvSpPr>
      <xdr:spPr>
        <a:xfrm>
          <a:off x="1066800" y="1407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給与構造改革が国より</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年遅れ、平成</a:t>
          </a:r>
          <a:r>
            <a:rPr lang="en-US" altLang="ja-JP" sz="1100" b="0" i="0" baseline="0">
              <a:solidFill>
                <a:schemeClr val="dk1"/>
              </a:solidFill>
              <a:effectLst/>
              <a:latin typeface="+mn-ea"/>
              <a:ea typeface="+mn-ea"/>
              <a:cs typeface="+mn-cs"/>
            </a:rPr>
            <a:t>19</a:t>
          </a:r>
          <a:r>
            <a:rPr lang="ja-JP" altLang="ja-JP" sz="1100" b="0" i="0" baseline="0">
              <a:solidFill>
                <a:schemeClr val="dk1"/>
              </a:solidFill>
              <a:effectLst/>
              <a:latin typeface="+mn-ea"/>
              <a:ea typeface="+mn-ea"/>
              <a:cs typeface="+mn-cs"/>
            </a:rPr>
            <a:t>年度からの実施となったこと、いまだ一定程度の給与構造改革に伴う現給保障者が存在していること、団塊の世代が定年を迎え大量退職したことにあわせ、昇任年齢が引き下げられてきたことが、近年のラスパイレス指数の高止まりの要因と考えられる。なお、平成</a:t>
          </a:r>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ea"/>
              <a:ea typeface="+mn-ea"/>
              <a:cs typeface="+mn-cs"/>
            </a:rPr>
            <a:t>年度及び</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年度は、震災復興予算捻出のため、国家公務員が平均</a:t>
          </a:r>
          <a:r>
            <a:rPr lang="en-US" altLang="ja-JP" sz="1100" b="0" i="0" baseline="0">
              <a:solidFill>
                <a:schemeClr val="dk1"/>
              </a:solidFill>
              <a:effectLst/>
              <a:latin typeface="+mn-ea"/>
              <a:ea typeface="+mn-ea"/>
              <a:cs typeface="+mn-cs"/>
            </a:rPr>
            <a:t>7.8%</a:t>
          </a:r>
          <a:r>
            <a:rPr lang="ja-JP" altLang="ja-JP" sz="1100" b="0" i="0" baseline="0">
              <a:solidFill>
                <a:schemeClr val="dk1"/>
              </a:solidFill>
              <a:effectLst/>
              <a:latin typeface="+mn-ea"/>
              <a:ea typeface="+mn-ea"/>
              <a:cs typeface="+mn-cs"/>
            </a:rPr>
            <a:t>の給与削減を実施したため、特に高い数値となっている。平成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年度のラスパイレス指数は、平成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10</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日から本市独自の給与削減を実施していることから</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ポイント引き下げられた。</a:t>
          </a:r>
          <a:r>
            <a:rPr lang="ja-JP" altLang="en-US"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25</a:t>
          </a:r>
          <a:r>
            <a:rPr lang="ja-JP" altLang="en-US" sz="1100" b="0" i="0" baseline="0">
              <a:solidFill>
                <a:schemeClr val="dk1"/>
              </a:solidFill>
              <a:effectLst/>
              <a:latin typeface="+mn-ea"/>
              <a:ea typeface="+mn-ea"/>
              <a:cs typeface="+mn-cs"/>
            </a:rPr>
            <a:t>年度は、</a:t>
          </a:r>
          <a:r>
            <a:rPr lang="ja-JP" altLang="ja-JP" sz="1100" b="0" i="0" baseline="0">
              <a:solidFill>
                <a:schemeClr val="dk1"/>
              </a:solidFill>
              <a:effectLst/>
              <a:latin typeface="+mn-ea"/>
              <a:ea typeface="+mn-ea"/>
              <a:cs typeface="+mn-cs"/>
            </a:rPr>
            <a:t>本市独自の給与削減の継続</a:t>
          </a:r>
          <a:r>
            <a:rPr lang="ja-JP" altLang="en-US" sz="1100" b="0" i="0" baseline="0">
              <a:solidFill>
                <a:schemeClr val="dk1"/>
              </a:solidFill>
              <a:effectLst/>
              <a:latin typeface="+mn-ea"/>
              <a:ea typeface="+mn-ea"/>
              <a:cs typeface="+mn-cs"/>
            </a:rPr>
            <a:t>による通年化に加え、平成</a:t>
          </a:r>
          <a:r>
            <a:rPr lang="en-US" altLang="ja-JP" sz="1100" b="0" i="0" baseline="0">
              <a:solidFill>
                <a:schemeClr val="dk1"/>
              </a:solidFill>
              <a:effectLst/>
              <a:latin typeface="+mn-ea"/>
              <a:ea typeface="+mn-ea"/>
              <a:cs typeface="+mn-cs"/>
            </a:rPr>
            <a:t>25</a:t>
          </a:r>
          <a:r>
            <a:rPr lang="ja-JP" altLang="en-US"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4</a:t>
          </a:r>
          <a:r>
            <a:rPr lang="ja-JP" altLang="en-US"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en-US" sz="1100" b="0" i="0" baseline="0">
              <a:solidFill>
                <a:schemeClr val="dk1"/>
              </a:solidFill>
              <a:effectLst/>
              <a:latin typeface="+mn-ea"/>
              <a:ea typeface="+mn-ea"/>
              <a:cs typeface="+mn-cs"/>
            </a:rPr>
            <a:t>日より初任給の引き下げられたことにより</a:t>
          </a:r>
          <a:r>
            <a:rPr lang="en-US" altLang="ja-JP" sz="1100" b="0" i="0" baseline="0">
              <a:solidFill>
                <a:schemeClr val="dk1"/>
              </a:solidFill>
              <a:effectLst/>
              <a:latin typeface="+mn-ea"/>
              <a:ea typeface="+mn-ea"/>
              <a:cs typeface="+mn-cs"/>
            </a:rPr>
            <a:t>8.5</a:t>
          </a:r>
          <a:r>
            <a:rPr lang="ja-JP" altLang="en-US" sz="1100" b="0" i="0" baseline="0">
              <a:solidFill>
                <a:schemeClr val="dk1"/>
              </a:solidFill>
              <a:effectLst/>
              <a:latin typeface="+mn-ea"/>
              <a:ea typeface="+mn-ea"/>
              <a:cs typeface="+mn-cs"/>
            </a:rPr>
            <a:t>ポイント引き下げられた。</a:t>
          </a:r>
          <a:endParaRPr kumimoji="1" lang="ja-JP" altLang="en-US" sz="11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84</xdr:row>
      <xdr:rowOff>82550</xdr:rowOff>
    </xdr:to>
    <xdr:cxnSp macro="">
      <xdr:nvCxnSpPr>
        <xdr:cNvPr id="247" name="直線コネクタ 246"/>
        <xdr:cNvCxnSpPr/>
      </xdr:nvCxnSpPr>
      <xdr:spPr>
        <a:xfrm flipV="1">
          <a:off x="17018000" y="13752407"/>
          <a:ext cx="0" cy="731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8"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9" name="直線コネクタ 248"/>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0"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1" name="直線コネクタ 250"/>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87</xdr:row>
      <xdr:rowOff>147320</xdr:rowOff>
    </xdr:to>
    <xdr:cxnSp macro="">
      <xdr:nvCxnSpPr>
        <xdr:cNvPr id="252" name="直線コネクタ 251"/>
        <xdr:cNvCxnSpPr/>
      </xdr:nvCxnSpPr>
      <xdr:spPr>
        <a:xfrm flipV="1">
          <a:off x="16179800" y="14379787"/>
          <a:ext cx="838200" cy="68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3"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4" name="フローチャート : 判断 253"/>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147320</xdr:rowOff>
    </xdr:from>
    <xdr:to>
      <xdr:col>23</xdr:col>
      <xdr:colOff>406400</xdr:colOff>
      <xdr:row>89</xdr:row>
      <xdr:rowOff>21589</xdr:rowOff>
    </xdr:to>
    <xdr:cxnSp macro="">
      <xdr:nvCxnSpPr>
        <xdr:cNvPr id="255" name="直線コネクタ 254"/>
        <xdr:cNvCxnSpPr/>
      </xdr:nvCxnSpPr>
      <xdr:spPr>
        <a:xfrm flipV="1">
          <a:off x="15290800" y="1506347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74930</xdr:rowOff>
    </xdr:from>
    <xdr:to>
      <xdr:col>23</xdr:col>
      <xdr:colOff>457200</xdr:colOff>
      <xdr:row>87</xdr:row>
      <xdr:rowOff>5080</xdr:rowOff>
    </xdr:to>
    <xdr:sp macro="" textlink="">
      <xdr:nvSpPr>
        <xdr:cNvPr id="256" name="フローチャート : 判断 255"/>
        <xdr:cNvSpPr/>
      </xdr:nvSpPr>
      <xdr:spPr>
        <a:xfrm>
          <a:off x="16129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15257</xdr:rowOff>
    </xdr:from>
    <xdr:ext cx="736600" cy="259045"/>
    <xdr:sp macro="" textlink="">
      <xdr:nvSpPr>
        <xdr:cNvPr id="257" name="テキスト ボックス 256"/>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89</xdr:row>
      <xdr:rowOff>21589</xdr:rowOff>
    </xdr:to>
    <xdr:cxnSp macro="">
      <xdr:nvCxnSpPr>
        <xdr:cNvPr id="258" name="直線コネクタ 257"/>
        <xdr:cNvCxnSpPr/>
      </xdr:nvCxnSpPr>
      <xdr:spPr>
        <a:xfrm>
          <a:off x="14401800" y="14580870"/>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74930</xdr:rowOff>
    </xdr:from>
    <xdr:to>
      <xdr:col>22</xdr:col>
      <xdr:colOff>254000</xdr:colOff>
      <xdr:row>87</xdr:row>
      <xdr:rowOff>5080</xdr:rowOff>
    </xdr:to>
    <xdr:sp macro="" textlink="">
      <xdr:nvSpPr>
        <xdr:cNvPr id="259" name="フローチャート : 判断 258"/>
        <xdr:cNvSpPr/>
      </xdr:nvSpPr>
      <xdr:spPr>
        <a:xfrm>
          <a:off x="15240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60" name="テキスト ボックス 259"/>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130811</xdr:rowOff>
    </xdr:from>
    <xdr:to>
      <xdr:col>21</xdr:col>
      <xdr:colOff>0</xdr:colOff>
      <xdr:row>85</xdr:row>
      <xdr:rowOff>7620</xdr:rowOff>
    </xdr:to>
    <xdr:cxnSp macro="">
      <xdr:nvCxnSpPr>
        <xdr:cNvPr id="261" name="直線コネクタ 260"/>
        <xdr:cNvCxnSpPr/>
      </xdr:nvCxnSpPr>
      <xdr:spPr>
        <a:xfrm>
          <a:off x="13512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26246</xdr:rowOff>
    </xdr:from>
    <xdr:to>
      <xdr:col>21</xdr:col>
      <xdr:colOff>50800</xdr:colOff>
      <xdr:row>83</xdr:row>
      <xdr:rowOff>127846</xdr:rowOff>
    </xdr:to>
    <xdr:sp macro="" textlink="">
      <xdr:nvSpPr>
        <xdr:cNvPr id="262" name="フローチャート : 判断 261"/>
        <xdr:cNvSpPr/>
      </xdr:nvSpPr>
      <xdr:spPr>
        <a:xfrm>
          <a:off x="14351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138023</xdr:rowOff>
    </xdr:from>
    <xdr:ext cx="762000" cy="259045"/>
    <xdr:sp macro="" textlink="">
      <xdr:nvSpPr>
        <xdr:cNvPr id="263" name="テキスト ボックス 262"/>
        <xdr:cNvSpPr txBox="1"/>
      </xdr:nvSpPr>
      <xdr:spPr>
        <a:xfrm>
          <a:off x="14020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58420</xdr:rowOff>
    </xdr:from>
    <xdr:to>
      <xdr:col>19</xdr:col>
      <xdr:colOff>533400</xdr:colOff>
      <xdr:row>83</xdr:row>
      <xdr:rowOff>160020</xdr:rowOff>
    </xdr:to>
    <xdr:sp macro="" textlink="">
      <xdr:nvSpPr>
        <xdr:cNvPr id="264" name="フローチャート : 判断 263"/>
        <xdr:cNvSpPr/>
      </xdr:nvSpPr>
      <xdr:spPr>
        <a:xfrm>
          <a:off x="13462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170197</xdr:rowOff>
    </xdr:from>
    <xdr:ext cx="762000" cy="259045"/>
    <xdr:sp macro="" textlink="">
      <xdr:nvSpPr>
        <xdr:cNvPr id="265" name="テキスト ボックス 264"/>
        <xdr:cNvSpPr txBox="1"/>
      </xdr:nvSpPr>
      <xdr:spPr>
        <a:xfrm>
          <a:off x="13131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1" name="円/楕円 270"/>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165964</xdr:rowOff>
    </xdr:from>
    <xdr:ext cx="762000" cy="259045"/>
    <xdr:sp macro="" textlink="">
      <xdr:nvSpPr>
        <xdr:cNvPr id="272" name="給与水準   （国との比較）該当値テキスト"/>
        <xdr:cNvSpPr txBox="1"/>
      </xdr:nvSpPr>
      <xdr:spPr>
        <a:xfrm>
          <a:off x="17106900" y="1422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96520</xdr:rowOff>
    </xdr:from>
    <xdr:to>
      <xdr:col>23</xdr:col>
      <xdr:colOff>457200</xdr:colOff>
      <xdr:row>88</xdr:row>
      <xdr:rowOff>26670</xdr:rowOff>
    </xdr:to>
    <xdr:sp macro="" textlink="">
      <xdr:nvSpPr>
        <xdr:cNvPr id="273" name="円/楕円 272"/>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11447</xdr:rowOff>
    </xdr:from>
    <xdr:ext cx="736600" cy="259045"/>
    <xdr:sp macro="" textlink="">
      <xdr:nvSpPr>
        <xdr:cNvPr id="274" name="テキスト ボックス 273"/>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75" name="円/楕円 274"/>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76" name="テキスト ボックス 275"/>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77" name="円/楕円 276"/>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43197</xdr:rowOff>
    </xdr:from>
    <xdr:ext cx="762000" cy="259045"/>
    <xdr:sp macro="" textlink="">
      <xdr:nvSpPr>
        <xdr:cNvPr id="278" name="テキスト ボックス 277"/>
        <xdr:cNvSpPr txBox="1"/>
      </xdr:nvSpPr>
      <xdr:spPr>
        <a:xfrm>
          <a:off x="14020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79" name="円/楕円 278"/>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80" name="テキスト ボックス 279"/>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22</a:t>
          </a:r>
          <a:r>
            <a:rPr lang="ja-JP" altLang="ja-JP" sz="1100" b="0" i="0" baseline="0">
              <a:solidFill>
                <a:schemeClr val="dk1"/>
              </a:solidFill>
              <a:effectLst/>
              <a:latin typeface="+mn-ea"/>
              <a:ea typeface="+mn-ea"/>
              <a:cs typeface="+mn-cs"/>
            </a:rPr>
            <a:t>年度までは類似団体平均よりやや高めであるが、ほぼ同様</a:t>
          </a:r>
          <a:r>
            <a:rPr lang="ja-JP" altLang="en-US" sz="1100" b="0" i="0" baseline="0">
              <a:solidFill>
                <a:schemeClr val="dk1"/>
              </a:solidFill>
              <a:effectLst/>
              <a:latin typeface="+mn-ea"/>
              <a:ea typeface="+mn-ea"/>
              <a:cs typeface="+mn-cs"/>
            </a:rPr>
            <a:t>の</a:t>
          </a:r>
          <a:r>
            <a:rPr lang="ja-JP" altLang="ja-JP" sz="1100" b="0" i="0" baseline="0">
              <a:solidFill>
                <a:schemeClr val="dk1"/>
              </a:solidFill>
              <a:effectLst/>
              <a:latin typeface="+mn-ea"/>
              <a:ea typeface="+mn-ea"/>
              <a:cs typeface="+mn-cs"/>
            </a:rPr>
            <a:t>推移を示してきた。本市は人口増が続く傾向にあり、それに伴い福祉や子育て業務をはじめとする行政需要の増加が見込まれるため、行政需要に応じた効率的な組織運営を目指すことが重要となることから、定員管理基本方針を継続し、再任用職員、任期付職員など多様な任用形態の職員の活用を進めること、新行財政改革による業務の効率化を図ることやＮＰＯへの業務委託、指定管理者制度など民間活力を導入することにより、適切な定員管理に努めた結果、平成</a:t>
          </a:r>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ea"/>
              <a:ea typeface="+mn-ea"/>
              <a:cs typeface="+mn-cs"/>
            </a:rPr>
            <a:t>年度から類似団体平均より低めの数値での推移となっている。</a:t>
          </a:r>
          <a:endParaRPr lang="ja-JP" altLang="ja-JP" sz="1100">
            <a:effectLst/>
            <a:latin typeface="+mn-ea"/>
            <a:ea typeface="+mn-ea"/>
          </a:endParaRPr>
        </a:p>
        <a:p>
          <a:endParaRPr kumimoji="1" lang="ja-JP" altLang="en-US" sz="11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2" name="直線コネクタ 311"/>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3"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4" name="直線コネクタ 313"/>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5"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16" name="直線コネクタ 315"/>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102144</xdr:rowOff>
    </xdr:from>
    <xdr:to>
      <xdr:col>24</xdr:col>
      <xdr:colOff>558800</xdr:colOff>
      <xdr:row>61</xdr:row>
      <xdr:rowOff>122827</xdr:rowOff>
    </xdr:to>
    <xdr:cxnSp macro="">
      <xdr:nvCxnSpPr>
        <xdr:cNvPr id="317" name="直線コネクタ 316"/>
        <xdr:cNvCxnSpPr/>
      </xdr:nvCxnSpPr>
      <xdr:spPr>
        <a:xfrm>
          <a:off x="16179800" y="1056059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123389</xdr:rowOff>
    </xdr:from>
    <xdr:ext cx="762000" cy="259045"/>
    <xdr:sp macro="" textlink="">
      <xdr:nvSpPr>
        <xdr:cNvPr id="318" name="定員管理の状況平均値テキスト"/>
        <xdr:cNvSpPr txBox="1"/>
      </xdr:nvSpPr>
      <xdr:spPr>
        <a:xfrm>
          <a:off x="17106900" y="10581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19" name="フローチャート : 判断 318"/>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102144</xdr:rowOff>
    </xdr:from>
    <xdr:to>
      <xdr:col>23</xdr:col>
      <xdr:colOff>406400</xdr:colOff>
      <xdr:row>61</xdr:row>
      <xdr:rowOff>112485</xdr:rowOff>
    </xdr:to>
    <xdr:cxnSp macro="">
      <xdr:nvCxnSpPr>
        <xdr:cNvPr id="320" name="直線コネクタ 319"/>
        <xdr:cNvCxnSpPr/>
      </xdr:nvCxnSpPr>
      <xdr:spPr>
        <a:xfrm flipV="1">
          <a:off x="15290800" y="1056059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1" name="フローチャート : 判断 320"/>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2" name="テキスト ボックス 321"/>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112485</xdr:rowOff>
    </xdr:from>
    <xdr:to>
      <xdr:col>22</xdr:col>
      <xdr:colOff>203200</xdr:colOff>
      <xdr:row>61</xdr:row>
      <xdr:rowOff>112485</xdr:rowOff>
    </xdr:to>
    <xdr:cxnSp macro="">
      <xdr:nvCxnSpPr>
        <xdr:cNvPr id="323" name="直線コネクタ 322"/>
        <xdr:cNvCxnSpPr/>
      </xdr:nvCxnSpPr>
      <xdr:spPr>
        <a:xfrm>
          <a:off x="14401800" y="10570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4" name="フローチャート : 判断 323"/>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135181</xdr:rowOff>
    </xdr:from>
    <xdr:ext cx="762000" cy="259045"/>
    <xdr:sp macro="" textlink="">
      <xdr:nvSpPr>
        <xdr:cNvPr id="325" name="テキスト ボックス 324"/>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112485</xdr:rowOff>
    </xdr:from>
    <xdr:to>
      <xdr:col>21</xdr:col>
      <xdr:colOff>0</xdr:colOff>
      <xdr:row>61</xdr:row>
      <xdr:rowOff>153851</xdr:rowOff>
    </xdr:to>
    <xdr:cxnSp macro="">
      <xdr:nvCxnSpPr>
        <xdr:cNvPr id="326" name="直線コネクタ 325"/>
        <xdr:cNvCxnSpPr/>
      </xdr:nvCxnSpPr>
      <xdr:spPr>
        <a:xfrm flipV="1">
          <a:off x="13512800" y="1057093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47897</xdr:rowOff>
    </xdr:from>
    <xdr:to>
      <xdr:col>21</xdr:col>
      <xdr:colOff>50800</xdr:colOff>
      <xdr:row>61</xdr:row>
      <xdr:rowOff>149497</xdr:rowOff>
    </xdr:to>
    <xdr:sp macro="" textlink="">
      <xdr:nvSpPr>
        <xdr:cNvPr id="327" name="フローチャート : 判断 326"/>
        <xdr:cNvSpPr/>
      </xdr:nvSpPr>
      <xdr:spPr>
        <a:xfrm>
          <a:off x="14351000" y="1050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159674</xdr:rowOff>
    </xdr:from>
    <xdr:ext cx="762000" cy="259045"/>
    <xdr:sp macro="" textlink="">
      <xdr:nvSpPr>
        <xdr:cNvPr id="328" name="テキスト ボックス 327"/>
        <xdr:cNvSpPr txBox="1"/>
      </xdr:nvSpPr>
      <xdr:spPr>
        <a:xfrm>
          <a:off x="14020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29" name="フローチャート : 判断 328"/>
        <xdr:cNvSpPr/>
      </xdr:nvSpPr>
      <xdr:spPr>
        <a:xfrm>
          <a:off x="134620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30" name="テキスト ボックス 329"/>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72027</xdr:rowOff>
    </xdr:from>
    <xdr:to>
      <xdr:col>24</xdr:col>
      <xdr:colOff>609600</xdr:colOff>
      <xdr:row>62</xdr:row>
      <xdr:rowOff>2177</xdr:rowOff>
    </xdr:to>
    <xdr:sp macro="" textlink="">
      <xdr:nvSpPr>
        <xdr:cNvPr id="336" name="円/楕円 335"/>
        <xdr:cNvSpPr/>
      </xdr:nvSpPr>
      <xdr:spPr>
        <a:xfrm>
          <a:off x="16967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88554</xdr:rowOff>
    </xdr:from>
    <xdr:ext cx="762000" cy="259045"/>
    <xdr:sp macro="" textlink="">
      <xdr:nvSpPr>
        <xdr:cNvPr id="337" name="定員管理の状況該当値テキスト"/>
        <xdr:cNvSpPr txBox="1"/>
      </xdr:nvSpPr>
      <xdr:spPr>
        <a:xfrm>
          <a:off x="171069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51344</xdr:rowOff>
    </xdr:from>
    <xdr:to>
      <xdr:col>23</xdr:col>
      <xdr:colOff>457200</xdr:colOff>
      <xdr:row>61</xdr:row>
      <xdr:rowOff>152944</xdr:rowOff>
    </xdr:to>
    <xdr:sp macro="" textlink="">
      <xdr:nvSpPr>
        <xdr:cNvPr id="338" name="円/楕円 337"/>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163121</xdr:rowOff>
    </xdr:from>
    <xdr:ext cx="736600" cy="259045"/>
    <xdr:sp macro="" textlink="">
      <xdr:nvSpPr>
        <xdr:cNvPr id="339" name="テキスト ボックス 338"/>
        <xdr:cNvSpPr txBox="1"/>
      </xdr:nvSpPr>
      <xdr:spPr>
        <a:xfrm>
          <a:off x="15798800" y="1027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61685</xdr:rowOff>
    </xdr:from>
    <xdr:to>
      <xdr:col>22</xdr:col>
      <xdr:colOff>254000</xdr:colOff>
      <xdr:row>61</xdr:row>
      <xdr:rowOff>163285</xdr:rowOff>
    </xdr:to>
    <xdr:sp macro="" textlink="">
      <xdr:nvSpPr>
        <xdr:cNvPr id="340" name="円/楕円 339"/>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2012</xdr:rowOff>
    </xdr:from>
    <xdr:ext cx="762000" cy="259045"/>
    <xdr:sp macro="" textlink="">
      <xdr:nvSpPr>
        <xdr:cNvPr id="341" name="テキスト ボックス 340"/>
        <xdr:cNvSpPr txBox="1"/>
      </xdr:nvSpPr>
      <xdr:spPr>
        <a:xfrm>
          <a:off x="14909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61685</xdr:rowOff>
    </xdr:from>
    <xdr:to>
      <xdr:col>21</xdr:col>
      <xdr:colOff>50800</xdr:colOff>
      <xdr:row>61</xdr:row>
      <xdr:rowOff>163285</xdr:rowOff>
    </xdr:to>
    <xdr:sp macro="" textlink="">
      <xdr:nvSpPr>
        <xdr:cNvPr id="342" name="円/楕円 341"/>
        <xdr:cNvSpPr/>
      </xdr:nvSpPr>
      <xdr:spPr>
        <a:xfrm>
          <a:off x="14351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148062</xdr:rowOff>
    </xdr:from>
    <xdr:ext cx="762000" cy="259045"/>
    <xdr:sp macro="" textlink="">
      <xdr:nvSpPr>
        <xdr:cNvPr id="343" name="テキスト ボックス 342"/>
        <xdr:cNvSpPr txBox="1"/>
      </xdr:nvSpPr>
      <xdr:spPr>
        <a:xfrm>
          <a:off x="14020800" y="1060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103051</xdr:rowOff>
    </xdr:from>
    <xdr:to>
      <xdr:col>19</xdr:col>
      <xdr:colOff>533400</xdr:colOff>
      <xdr:row>62</xdr:row>
      <xdr:rowOff>33201</xdr:rowOff>
    </xdr:to>
    <xdr:sp macro="" textlink="">
      <xdr:nvSpPr>
        <xdr:cNvPr id="344" name="円/楕円 343"/>
        <xdr:cNvSpPr/>
      </xdr:nvSpPr>
      <xdr:spPr>
        <a:xfrm>
          <a:off x="13462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17978</xdr:rowOff>
    </xdr:from>
    <xdr:ext cx="762000" cy="259045"/>
    <xdr:sp macro="" textlink="">
      <xdr:nvSpPr>
        <xdr:cNvPr id="345" name="テキスト ボックス 344"/>
        <xdr:cNvSpPr txBox="1"/>
      </xdr:nvSpPr>
      <xdr:spPr>
        <a:xfrm>
          <a:off x="13131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ea"/>
              <a:ea typeface="+mn-ea"/>
              <a:cs typeface="+mn-cs"/>
            </a:rPr>
            <a:t>年度は、土地開発公社からの土地の買い戻しに係る一般財源支出額が減少したことや、特定財源の増、新たに普通交付税の交付を受けたことから、３ヶ年平均では</a:t>
          </a:r>
          <a:r>
            <a:rPr lang="en-US" altLang="ja-JP" sz="1100" b="0" i="0" baseline="0">
              <a:solidFill>
                <a:schemeClr val="dk1"/>
              </a:solidFill>
              <a:effectLst/>
              <a:latin typeface="+mn-ea"/>
              <a:ea typeface="+mn-ea"/>
              <a:cs typeface="+mn-cs"/>
            </a:rPr>
            <a:t>1.75</a:t>
          </a:r>
          <a:r>
            <a:rPr lang="ja-JP" altLang="ja-JP" sz="1100" b="0" i="0" baseline="0">
              <a:solidFill>
                <a:schemeClr val="dk1"/>
              </a:solidFill>
              <a:effectLst/>
              <a:latin typeface="+mn-ea"/>
              <a:ea typeface="+mn-ea"/>
              <a:cs typeface="+mn-cs"/>
            </a:rPr>
            <a:t>ポイント下降した。平成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年度については、</a:t>
          </a:r>
          <a:r>
            <a:rPr lang="ja-JP" altLang="en-US" sz="1100" b="0" i="0" baseline="0">
              <a:solidFill>
                <a:schemeClr val="dk1"/>
              </a:solidFill>
              <a:effectLst/>
              <a:latin typeface="+mn-ea"/>
              <a:ea typeface="+mn-ea"/>
              <a:cs typeface="+mn-cs"/>
            </a:rPr>
            <a:t>引き続き</a:t>
          </a:r>
          <a:r>
            <a:rPr lang="ja-JP" altLang="ja-JP" sz="1100" b="0" i="0" baseline="0">
              <a:solidFill>
                <a:schemeClr val="dk1"/>
              </a:solidFill>
              <a:effectLst/>
              <a:latin typeface="+mn-ea"/>
              <a:ea typeface="+mn-ea"/>
              <a:cs typeface="+mn-cs"/>
            </a:rPr>
            <a:t>土地開発公社からの買い戻しに係る一般財源支出額は減少しているが、公債費に準ずる債務負担行為の増、特定財源の減により、</a:t>
          </a:r>
          <a:r>
            <a:rPr lang="en-US" altLang="ja-JP" sz="1100" b="0" i="0" baseline="0">
              <a:solidFill>
                <a:sysClr val="windowText" lastClr="000000"/>
              </a:solidFill>
              <a:effectLst/>
              <a:latin typeface="+mn-ea"/>
              <a:ea typeface="+mn-ea"/>
              <a:cs typeface="+mn-cs"/>
            </a:rPr>
            <a:t>1.17</a:t>
          </a:r>
          <a:r>
            <a:rPr lang="ja-JP" altLang="ja-JP" sz="1100" b="0" i="0" baseline="0">
              <a:solidFill>
                <a:sysClr val="windowText" lastClr="000000"/>
              </a:solidFill>
              <a:effectLst/>
              <a:latin typeface="+mn-ea"/>
              <a:ea typeface="+mn-ea"/>
              <a:cs typeface="+mn-cs"/>
            </a:rPr>
            <a:t>ポイント下降</a:t>
          </a:r>
          <a:r>
            <a:rPr lang="ja-JP" altLang="en-US" sz="1100" b="0" i="0" baseline="0">
              <a:solidFill>
                <a:sysClr val="windowText" lastClr="000000"/>
              </a:solidFill>
              <a:effectLst/>
              <a:latin typeface="+mn-ea"/>
              <a:ea typeface="+mn-ea"/>
              <a:cs typeface="+mn-cs"/>
            </a:rPr>
            <a:t>した。</a:t>
          </a:r>
          <a:endParaRPr lang="en-US" altLang="ja-JP" sz="1100" b="0" i="0" baseline="0">
            <a:solidFill>
              <a:sysClr val="windowText" lastClr="000000"/>
            </a:solidFill>
            <a:effectLst/>
            <a:latin typeface="+mn-ea"/>
            <a:ea typeface="+mn-ea"/>
            <a:cs typeface="+mn-cs"/>
          </a:endParaRPr>
        </a:p>
        <a:p>
          <a:pPr rtl="0" eaLnBrk="1" fontAlgn="auto" latinLnBrk="0" hangingPunct="1"/>
          <a:r>
            <a:rPr lang="ja-JP" altLang="ja-JP" sz="1100" b="0" i="0" baseline="0">
              <a:solidFill>
                <a:sysClr val="windowText" lastClr="000000"/>
              </a:solidFill>
              <a:effectLst/>
              <a:latin typeface="+mn-ea"/>
              <a:ea typeface="+mn-ea"/>
              <a:cs typeface="+mn-cs"/>
            </a:rPr>
            <a:t>平成</a:t>
          </a:r>
          <a:r>
            <a:rPr lang="en-US" altLang="ja-JP" sz="1100" b="0" i="0" baseline="0">
              <a:solidFill>
                <a:sysClr val="windowText" lastClr="000000"/>
              </a:solidFill>
              <a:effectLst/>
              <a:latin typeface="+mn-ea"/>
              <a:ea typeface="+mn-ea"/>
              <a:cs typeface="+mn-cs"/>
            </a:rPr>
            <a:t>25</a:t>
          </a:r>
          <a:r>
            <a:rPr lang="ja-JP" altLang="ja-JP" sz="1100" b="0" i="0" baseline="0">
              <a:solidFill>
                <a:sysClr val="windowText" lastClr="000000"/>
              </a:solidFill>
              <a:effectLst/>
              <a:latin typeface="+mn-ea"/>
              <a:ea typeface="+mn-ea"/>
              <a:cs typeface="+mn-cs"/>
            </a:rPr>
            <a:t>年度は、</a:t>
          </a:r>
          <a:r>
            <a:rPr lang="ja-JP" altLang="en-US" sz="1100" b="0" i="0" baseline="0">
              <a:solidFill>
                <a:sysClr val="windowText" lastClr="000000"/>
              </a:solidFill>
              <a:effectLst/>
              <a:latin typeface="+mn-ea"/>
              <a:ea typeface="+mn-ea"/>
              <a:cs typeface="+mn-cs"/>
            </a:rPr>
            <a:t>分母である普通交付税額、臨財債発行額の減があるも、標準税収入額等は基準財政収入額の増により増額、分子は</a:t>
          </a:r>
          <a:r>
            <a:rPr lang="ja-JP" altLang="ja-JP" sz="1100" b="0" i="0" baseline="0">
              <a:solidFill>
                <a:sysClr val="windowText" lastClr="000000"/>
              </a:solidFill>
              <a:effectLst/>
              <a:latin typeface="+mn-ea"/>
              <a:ea typeface="+mn-ea"/>
              <a:cs typeface="+mn-cs"/>
            </a:rPr>
            <a:t>公債費に準ずる債務負担行為の</a:t>
          </a:r>
          <a:r>
            <a:rPr lang="ja-JP" altLang="en-US" sz="1100" b="0" i="0" baseline="0">
              <a:solidFill>
                <a:sysClr val="windowText" lastClr="000000"/>
              </a:solidFill>
              <a:effectLst/>
              <a:latin typeface="+mn-ea"/>
              <a:ea typeface="+mn-ea"/>
              <a:cs typeface="+mn-cs"/>
            </a:rPr>
            <a:t>減</a:t>
          </a:r>
          <a:r>
            <a:rPr lang="ja-JP" altLang="ja-JP" sz="1100" b="0" i="0" baseline="0">
              <a:solidFill>
                <a:sysClr val="windowText" lastClr="000000"/>
              </a:solidFill>
              <a:effectLst/>
              <a:latin typeface="+mn-ea"/>
              <a:ea typeface="+mn-ea"/>
              <a:cs typeface="+mn-cs"/>
            </a:rPr>
            <a:t>、特定財源の減</a:t>
          </a:r>
          <a:r>
            <a:rPr lang="ja-JP" altLang="en-US" sz="1100" b="0" i="0" baseline="0">
              <a:solidFill>
                <a:sysClr val="windowText" lastClr="000000"/>
              </a:solidFill>
              <a:effectLst/>
              <a:latin typeface="+mn-ea"/>
              <a:ea typeface="+mn-ea"/>
              <a:cs typeface="+mn-cs"/>
            </a:rPr>
            <a:t>などにより</a:t>
          </a:r>
          <a:r>
            <a:rPr lang="ja-JP" altLang="ja-JP" sz="1100" b="0" i="0" baseline="0">
              <a:solidFill>
                <a:sysClr val="windowText" lastClr="000000"/>
              </a:solidFill>
              <a:effectLst/>
              <a:latin typeface="+mn-ea"/>
              <a:ea typeface="+mn-ea"/>
              <a:cs typeface="+mn-cs"/>
            </a:rPr>
            <a:t>、前年度との単年度比較では</a:t>
          </a:r>
          <a:r>
            <a:rPr lang="ja-JP" altLang="en-US" sz="1100" b="0" i="0" baseline="0">
              <a:solidFill>
                <a:sysClr val="windowText" lastClr="000000"/>
              </a:solidFill>
              <a:effectLst/>
              <a:latin typeface="+mn-ea"/>
              <a:ea typeface="+mn-ea"/>
              <a:cs typeface="+mn-cs"/>
            </a:rPr>
            <a:t>横ばいの</a:t>
          </a:r>
          <a:r>
            <a:rPr lang="en-US" altLang="ja-JP" sz="1100" b="0" i="0" baseline="0">
              <a:solidFill>
                <a:sysClr val="windowText" lastClr="000000"/>
              </a:solidFill>
              <a:effectLst/>
              <a:latin typeface="+mn-ea"/>
              <a:ea typeface="+mn-ea"/>
              <a:cs typeface="+mn-cs"/>
            </a:rPr>
            <a:t>0.03</a:t>
          </a:r>
          <a:r>
            <a:rPr lang="ja-JP" altLang="ja-JP" sz="1100" b="0" i="0" baseline="0">
              <a:solidFill>
                <a:sysClr val="windowText" lastClr="000000"/>
              </a:solidFill>
              <a:effectLst/>
              <a:latin typeface="+mn-ea"/>
              <a:ea typeface="+mn-ea"/>
              <a:cs typeface="+mn-cs"/>
            </a:rPr>
            <a:t>ポイント</a:t>
          </a:r>
          <a:r>
            <a:rPr lang="ja-JP" altLang="en-US" sz="1100" b="0" i="0" baseline="0">
              <a:solidFill>
                <a:sysClr val="windowText" lastClr="000000"/>
              </a:solidFill>
              <a:effectLst/>
              <a:latin typeface="+mn-ea"/>
              <a:ea typeface="+mn-ea"/>
              <a:cs typeface="+mn-cs"/>
            </a:rPr>
            <a:t>減。</a:t>
          </a:r>
          <a:r>
            <a:rPr lang="ja-JP" altLang="ja-JP" sz="1100" b="0" i="0" baseline="0">
              <a:solidFill>
                <a:sysClr val="windowText" lastClr="000000"/>
              </a:solidFill>
              <a:effectLst/>
              <a:latin typeface="+mn-ea"/>
              <a:ea typeface="+mn-ea"/>
              <a:cs typeface="+mn-cs"/>
            </a:rPr>
            <a:t>３ヶ年平均では</a:t>
          </a:r>
          <a:r>
            <a:rPr lang="en-US" altLang="ja-JP" sz="1100" b="0" i="0" baseline="0">
              <a:solidFill>
                <a:sysClr val="windowText" lastClr="000000"/>
              </a:solidFill>
              <a:effectLst/>
              <a:latin typeface="+mn-ea"/>
              <a:ea typeface="+mn-ea"/>
              <a:cs typeface="+mn-cs"/>
            </a:rPr>
            <a:t>1.14</a:t>
          </a:r>
          <a:r>
            <a:rPr lang="ja-JP" altLang="ja-JP" sz="1100" b="0" i="0" baseline="0">
              <a:solidFill>
                <a:sysClr val="windowText" lastClr="000000"/>
              </a:solidFill>
              <a:effectLst/>
              <a:latin typeface="+mn-ea"/>
              <a:ea typeface="+mn-ea"/>
              <a:cs typeface="+mn-cs"/>
            </a:rPr>
            <a:t>ポイント</a:t>
          </a:r>
          <a:r>
            <a:rPr lang="ja-JP" altLang="en-US" sz="1100" b="0" i="0" baseline="0">
              <a:solidFill>
                <a:sysClr val="windowText" lastClr="000000"/>
              </a:solidFill>
              <a:effectLst/>
              <a:latin typeface="+mn-ea"/>
              <a:ea typeface="+mn-ea"/>
              <a:cs typeface="+mn-cs"/>
            </a:rPr>
            <a:t>下降した。</a:t>
          </a:r>
          <a:endParaRPr lang="ja-JP" altLang="ja-JP" sz="1100">
            <a:solidFill>
              <a:sysClr val="windowText" lastClr="000000"/>
            </a:solidFill>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0" name="直線コネクタ 369"/>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1"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2" name="直線コネクタ 371"/>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3"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4" name="直線コネクタ 373"/>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5397</xdr:rowOff>
    </xdr:from>
    <xdr:to>
      <xdr:col>24</xdr:col>
      <xdr:colOff>558800</xdr:colOff>
      <xdr:row>38</xdr:row>
      <xdr:rowOff>71755</xdr:rowOff>
    </xdr:to>
    <xdr:cxnSp macro="">
      <xdr:nvCxnSpPr>
        <xdr:cNvPr id="375" name="直線コネクタ 374"/>
        <xdr:cNvCxnSpPr/>
      </xdr:nvCxnSpPr>
      <xdr:spPr>
        <a:xfrm flipV="1">
          <a:off x="16179800" y="6520497"/>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143845</xdr:rowOff>
    </xdr:from>
    <xdr:ext cx="762000" cy="259045"/>
    <xdr:sp macro="" textlink="">
      <xdr:nvSpPr>
        <xdr:cNvPr id="376" name="公債費負担の状況平均値テキスト"/>
        <xdr:cNvSpPr txBox="1"/>
      </xdr:nvSpPr>
      <xdr:spPr>
        <a:xfrm>
          <a:off x="17106900" y="6658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77" name="フローチャート : 判断 376"/>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71755</xdr:rowOff>
    </xdr:from>
    <xdr:to>
      <xdr:col>23</xdr:col>
      <xdr:colOff>406400</xdr:colOff>
      <xdr:row>38</xdr:row>
      <xdr:rowOff>144145</xdr:rowOff>
    </xdr:to>
    <xdr:cxnSp macro="">
      <xdr:nvCxnSpPr>
        <xdr:cNvPr id="378" name="直線コネクタ 377"/>
        <xdr:cNvCxnSpPr/>
      </xdr:nvCxnSpPr>
      <xdr:spPr>
        <a:xfrm flipV="1">
          <a:off x="15290800" y="65868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79" name="フローチャート : 判断 378"/>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140987</xdr:rowOff>
    </xdr:from>
    <xdr:ext cx="736600" cy="259045"/>
    <xdr:sp macro="" textlink="">
      <xdr:nvSpPr>
        <xdr:cNvPr id="380" name="テキスト ボックス 379"/>
        <xdr:cNvSpPr txBox="1"/>
      </xdr:nvSpPr>
      <xdr:spPr>
        <a:xfrm>
          <a:off x="15798800" y="682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144145</xdr:rowOff>
    </xdr:from>
    <xdr:to>
      <xdr:col>22</xdr:col>
      <xdr:colOff>203200</xdr:colOff>
      <xdr:row>39</xdr:row>
      <xdr:rowOff>75247</xdr:rowOff>
    </xdr:to>
    <xdr:cxnSp macro="">
      <xdr:nvCxnSpPr>
        <xdr:cNvPr id="381" name="直線コネクタ 380"/>
        <xdr:cNvCxnSpPr/>
      </xdr:nvCxnSpPr>
      <xdr:spPr>
        <a:xfrm flipV="1">
          <a:off x="14401800" y="665924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2" name="フローチャート : 判断 381"/>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17797</xdr:rowOff>
    </xdr:from>
    <xdr:ext cx="762000" cy="259045"/>
    <xdr:sp macro="" textlink="">
      <xdr:nvSpPr>
        <xdr:cNvPr id="383" name="テキスト ボックス 382"/>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75247</xdr:rowOff>
    </xdr:from>
    <xdr:to>
      <xdr:col>21</xdr:col>
      <xdr:colOff>0</xdr:colOff>
      <xdr:row>39</xdr:row>
      <xdr:rowOff>111443</xdr:rowOff>
    </xdr:to>
    <xdr:cxnSp macro="">
      <xdr:nvCxnSpPr>
        <xdr:cNvPr id="384" name="直線コネクタ 383"/>
        <xdr:cNvCxnSpPr/>
      </xdr:nvCxnSpPr>
      <xdr:spPr>
        <a:xfrm flipV="1">
          <a:off x="13512800" y="676179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153670</xdr:rowOff>
    </xdr:from>
    <xdr:to>
      <xdr:col>21</xdr:col>
      <xdr:colOff>50800</xdr:colOff>
      <xdr:row>39</xdr:row>
      <xdr:rowOff>83820</xdr:rowOff>
    </xdr:to>
    <xdr:sp macro="" textlink="">
      <xdr:nvSpPr>
        <xdr:cNvPr id="385" name="フローチャート : 判断 384"/>
        <xdr:cNvSpPr/>
      </xdr:nvSpPr>
      <xdr:spPr>
        <a:xfrm>
          <a:off x="14351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93997</xdr:rowOff>
    </xdr:from>
    <xdr:ext cx="762000" cy="259045"/>
    <xdr:sp macro="" textlink="">
      <xdr:nvSpPr>
        <xdr:cNvPr id="386" name="テキスト ボックス 385"/>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24447</xdr:rowOff>
    </xdr:from>
    <xdr:to>
      <xdr:col>19</xdr:col>
      <xdr:colOff>533400</xdr:colOff>
      <xdr:row>39</xdr:row>
      <xdr:rowOff>126047</xdr:rowOff>
    </xdr:to>
    <xdr:sp macro="" textlink="">
      <xdr:nvSpPr>
        <xdr:cNvPr id="387" name="フローチャート : 判断 386"/>
        <xdr:cNvSpPr/>
      </xdr:nvSpPr>
      <xdr:spPr>
        <a:xfrm>
          <a:off x="13462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136224</xdr:rowOff>
    </xdr:from>
    <xdr:ext cx="762000" cy="259045"/>
    <xdr:sp macro="" textlink="">
      <xdr:nvSpPr>
        <xdr:cNvPr id="388" name="テキスト ボックス 387"/>
        <xdr:cNvSpPr txBox="1"/>
      </xdr:nvSpPr>
      <xdr:spPr>
        <a:xfrm>
          <a:off x="13131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126047</xdr:rowOff>
    </xdr:from>
    <xdr:to>
      <xdr:col>24</xdr:col>
      <xdr:colOff>609600</xdr:colOff>
      <xdr:row>38</xdr:row>
      <xdr:rowOff>56197</xdr:rowOff>
    </xdr:to>
    <xdr:sp macro="" textlink="">
      <xdr:nvSpPr>
        <xdr:cNvPr id="394" name="円/楕円 393"/>
        <xdr:cNvSpPr/>
      </xdr:nvSpPr>
      <xdr:spPr>
        <a:xfrm>
          <a:off x="169672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142574</xdr:rowOff>
    </xdr:from>
    <xdr:ext cx="762000" cy="259045"/>
    <xdr:sp macro="" textlink="">
      <xdr:nvSpPr>
        <xdr:cNvPr id="395" name="公債費負担の状況該当値テキスト"/>
        <xdr:cNvSpPr txBox="1"/>
      </xdr:nvSpPr>
      <xdr:spPr>
        <a:xfrm>
          <a:off x="17106900" y="631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20955</xdr:rowOff>
    </xdr:from>
    <xdr:to>
      <xdr:col>23</xdr:col>
      <xdr:colOff>457200</xdr:colOff>
      <xdr:row>38</xdr:row>
      <xdr:rowOff>122555</xdr:rowOff>
    </xdr:to>
    <xdr:sp macro="" textlink="">
      <xdr:nvSpPr>
        <xdr:cNvPr id="396" name="円/楕円 395"/>
        <xdr:cNvSpPr/>
      </xdr:nvSpPr>
      <xdr:spPr>
        <a:xfrm>
          <a:off x="161290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132732</xdr:rowOff>
    </xdr:from>
    <xdr:ext cx="736600" cy="259045"/>
    <xdr:sp macro="" textlink="">
      <xdr:nvSpPr>
        <xdr:cNvPr id="397" name="テキスト ボックス 396"/>
        <xdr:cNvSpPr txBox="1"/>
      </xdr:nvSpPr>
      <xdr:spPr>
        <a:xfrm>
          <a:off x="15798800" y="630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93345</xdr:rowOff>
    </xdr:from>
    <xdr:to>
      <xdr:col>22</xdr:col>
      <xdr:colOff>254000</xdr:colOff>
      <xdr:row>39</xdr:row>
      <xdr:rowOff>23495</xdr:rowOff>
    </xdr:to>
    <xdr:sp macro="" textlink="">
      <xdr:nvSpPr>
        <xdr:cNvPr id="398" name="円/楕円 397"/>
        <xdr:cNvSpPr/>
      </xdr:nvSpPr>
      <xdr:spPr>
        <a:xfrm>
          <a:off x="15240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33672</xdr:rowOff>
    </xdr:from>
    <xdr:ext cx="762000" cy="259045"/>
    <xdr:sp macro="" textlink="">
      <xdr:nvSpPr>
        <xdr:cNvPr id="399" name="テキスト ボックス 398"/>
        <xdr:cNvSpPr txBox="1"/>
      </xdr:nvSpPr>
      <xdr:spPr>
        <a:xfrm>
          <a:off x="14909800" y="637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24447</xdr:rowOff>
    </xdr:from>
    <xdr:to>
      <xdr:col>21</xdr:col>
      <xdr:colOff>50800</xdr:colOff>
      <xdr:row>39</xdr:row>
      <xdr:rowOff>126047</xdr:rowOff>
    </xdr:to>
    <xdr:sp macro="" textlink="">
      <xdr:nvSpPr>
        <xdr:cNvPr id="400" name="円/楕円 399"/>
        <xdr:cNvSpPr/>
      </xdr:nvSpPr>
      <xdr:spPr>
        <a:xfrm>
          <a:off x="143510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110824</xdr:rowOff>
    </xdr:from>
    <xdr:ext cx="762000" cy="259045"/>
    <xdr:sp macro="" textlink="">
      <xdr:nvSpPr>
        <xdr:cNvPr id="401" name="テキスト ボックス 400"/>
        <xdr:cNvSpPr txBox="1"/>
      </xdr:nvSpPr>
      <xdr:spPr>
        <a:xfrm>
          <a:off x="14020800" y="67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60643</xdr:rowOff>
    </xdr:from>
    <xdr:to>
      <xdr:col>19</xdr:col>
      <xdr:colOff>533400</xdr:colOff>
      <xdr:row>39</xdr:row>
      <xdr:rowOff>162243</xdr:rowOff>
    </xdr:to>
    <xdr:sp macro="" textlink="">
      <xdr:nvSpPr>
        <xdr:cNvPr id="402" name="円/楕円 401"/>
        <xdr:cNvSpPr/>
      </xdr:nvSpPr>
      <xdr:spPr>
        <a:xfrm>
          <a:off x="13462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147020</xdr:rowOff>
    </xdr:from>
    <xdr:ext cx="762000" cy="259045"/>
    <xdr:sp macro="" textlink="">
      <xdr:nvSpPr>
        <xdr:cNvPr id="403" name="テキスト ボックス 402"/>
        <xdr:cNvSpPr txBox="1"/>
      </xdr:nvSpPr>
      <xdr:spPr>
        <a:xfrm>
          <a:off x="13131800" y="6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ea"/>
              <a:ea typeface="+mn-ea"/>
              <a:cs typeface="+mn-cs"/>
            </a:rPr>
            <a:t>年度</a:t>
          </a:r>
          <a:r>
            <a:rPr lang="ja-JP" altLang="en-US" sz="1100" b="0" i="0" baseline="0">
              <a:solidFill>
                <a:schemeClr val="dk1"/>
              </a:solidFill>
              <a:effectLst/>
              <a:latin typeface="+mn-ea"/>
              <a:ea typeface="+mn-ea"/>
              <a:cs typeface="+mn-cs"/>
            </a:rPr>
            <a:t>は</a:t>
          </a:r>
          <a:r>
            <a:rPr lang="ja-JP" altLang="ja-JP" sz="1100" b="0" i="0" baseline="0">
              <a:solidFill>
                <a:schemeClr val="dk1"/>
              </a:solidFill>
              <a:effectLst/>
              <a:latin typeface="+mn-ea"/>
              <a:ea typeface="+mn-ea"/>
              <a:cs typeface="+mn-cs"/>
            </a:rPr>
            <a:t>、地方債現在高</a:t>
          </a:r>
          <a:r>
            <a:rPr lang="ja-JP" altLang="en-US" sz="1100" b="0" i="0" baseline="0">
              <a:solidFill>
                <a:schemeClr val="dk1"/>
              </a:solidFill>
              <a:effectLst/>
              <a:latin typeface="+mn-ea"/>
              <a:ea typeface="+mn-ea"/>
              <a:cs typeface="+mn-cs"/>
            </a:rPr>
            <a:t>は</a:t>
          </a:r>
          <a:r>
            <a:rPr lang="ja-JP" altLang="ja-JP" sz="1100" b="0" i="0" baseline="0">
              <a:solidFill>
                <a:schemeClr val="dk1"/>
              </a:solidFill>
              <a:effectLst/>
              <a:latin typeface="+mn-ea"/>
              <a:ea typeface="+mn-ea"/>
              <a:cs typeface="+mn-cs"/>
            </a:rPr>
            <a:t>大幅減、債務負担行為に基づく支出予定額</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公営企業等繰入見込額、退職手当負担見込額</a:t>
          </a:r>
          <a:r>
            <a:rPr lang="ja-JP" altLang="en-US" sz="1100" b="0" i="0" baseline="0">
              <a:solidFill>
                <a:schemeClr val="dk1"/>
              </a:solidFill>
              <a:effectLst/>
              <a:latin typeface="+mn-ea"/>
              <a:ea typeface="+mn-ea"/>
              <a:cs typeface="+mn-cs"/>
            </a:rPr>
            <a:t>の</a:t>
          </a:r>
          <a:r>
            <a:rPr lang="ja-JP" altLang="ja-JP" sz="1100" b="0" i="0" baseline="0">
              <a:solidFill>
                <a:schemeClr val="dk1"/>
              </a:solidFill>
              <a:effectLst/>
              <a:latin typeface="+mn-ea"/>
              <a:ea typeface="+mn-ea"/>
              <a:cs typeface="+mn-cs"/>
            </a:rPr>
            <a:t>減</a:t>
          </a:r>
          <a:r>
            <a:rPr lang="ja-JP" altLang="en-US" sz="1100" b="0" i="0" baseline="0">
              <a:solidFill>
                <a:schemeClr val="dk1"/>
              </a:solidFill>
              <a:effectLst/>
              <a:latin typeface="+mn-ea"/>
              <a:ea typeface="+mn-ea"/>
              <a:cs typeface="+mn-cs"/>
            </a:rPr>
            <a:t>など</a:t>
          </a:r>
          <a:r>
            <a:rPr lang="ja-JP" altLang="ja-JP" sz="1100" b="0" i="0" baseline="0">
              <a:solidFill>
                <a:schemeClr val="dk1"/>
              </a:solidFill>
              <a:effectLst/>
              <a:latin typeface="+mn-ea"/>
              <a:ea typeface="+mn-ea"/>
              <a:cs typeface="+mn-cs"/>
            </a:rPr>
            <a:t>により</a:t>
          </a:r>
          <a:r>
            <a:rPr lang="en-US" altLang="ja-JP" sz="1100" b="0" i="0" baseline="0">
              <a:solidFill>
                <a:schemeClr val="dk1"/>
              </a:solidFill>
              <a:effectLst/>
              <a:latin typeface="+mn-ea"/>
              <a:ea typeface="+mn-ea"/>
              <a:cs typeface="+mn-cs"/>
            </a:rPr>
            <a:t>2.5</a:t>
          </a:r>
          <a:r>
            <a:rPr lang="ja-JP" altLang="en-US" sz="1100" b="0" i="0" baseline="0">
              <a:solidFill>
                <a:schemeClr val="dk1"/>
              </a:solidFill>
              <a:effectLst/>
              <a:latin typeface="+mn-ea"/>
              <a:ea typeface="+mn-ea"/>
              <a:cs typeface="+mn-cs"/>
            </a:rPr>
            <a:t>ポイント</a:t>
          </a:r>
          <a:r>
            <a:rPr lang="ja-JP" altLang="ja-JP" sz="1100" b="0" i="0" baseline="0">
              <a:solidFill>
                <a:schemeClr val="dk1"/>
              </a:solidFill>
              <a:effectLst/>
              <a:latin typeface="+mn-ea"/>
              <a:ea typeface="+mn-ea"/>
              <a:cs typeface="+mn-cs"/>
            </a:rPr>
            <a:t>減となった。平成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年度は、地方債現在高</a:t>
          </a:r>
          <a:r>
            <a:rPr lang="ja-JP" altLang="en-US" sz="1100" b="0" i="0" baseline="0">
              <a:solidFill>
                <a:schemeClr val="dk1"/>
              </a:solidFill>
              <a:effectLst/>
              <a:latin typeface="+mn-ea"/>
              <a:ea typeface="+mn-ea"/>
              <a:cs typeface="+mn-cs"/>
            </a:rPr>
            <a:t>は</a:t>
          </a:r>
          <a:r>
            <a:rPr lang="ja-JP" altLang="ja-JP" sz="1100" b="0" i="0" baseline="0">
              <a:solidFill>
                <a:schemeClr val="dk1"/>
              </a:solidFill>
              <a:effectLst/>
              <a:latin typeface="+mn-ea"/>
              <a:ea typeface="+mn-ea"/>
              <a:cs typeface="+mn-cs"/>
            </a:rPr>
            <a:t>減に、債務負担行為に基づく支出予定額</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公営企業等繰入見込額、退職手当負担見込額</a:t>
          </a:r>
          <a:r>
            <a:rPr lang="ja-JP" altLang="en-US" sz="1100" b="0" i="0" baseline="0">
              <a:solidFill>
                <a:schemeClr val="dk1"/>
              </a:solidFill>
              <a:effectLst/>
              <a:latin typeface="+mn-ea"/>
              <a:ea typeface="+mn-ea"/>
              <a:cs typeface="+mn-cs"/>
            </a:rPr>
            <a:t>の</a:t>
          </a:r>
          <a:r>
            <a:rPr lang="ja-JP" altLang="ja-JP" sz="1100" b="0" i="0" baseline="0">
              <a:solidFill>
                <a:schemeClr val="dk1"/>
              </a:solidFill>
              <a:effectLst/>
              <a:latin typeface="+mn-ea"/>
              <a:ea typeface="+mn-ea"/>
              <a:cs typeface="+mn-cs"/>
            </a:rPr>
            <a:t>減</a:t>
          </a:r>
          <a:r>
            <a:rPr lang="ja-JP" altLang="en-US" sz="1100" b="0" i="0" baseline="0">
              <a:solidFill>
                <a:schemeClr val="dk1"/>
              </a:solidFill>
              <a:effectLst/>
              <a:latin typeface="+mn-ea"/>
              <a:ea typeface="+mn-ea"/>
              <a:cs typeface="+mn-cs"/>
            </a:rPr>
            <a:t>などにより</a:t>
          </a:r>
          <a:r>
            <a:rPr lang="en-US" altLang="ja-JP" sz="1100" b="0" i="0" baseline="0">
              <a:solidFill>
                <a:schemeClr val="dk1"/>
              </a:solidFill>
              <a:effectLst/>
              <a:latin typeface="+mn-ea"/>
              <a:ea typeface="+mn-ea"/>
              <a:cs typeface="+mn-cs"/>
            </a:rPr>
            <a:t>9.3</a:t>
          </a:r>
          <a:r>
            <a:rPr lang="ja-JP" altLang="ja-JP" sz="1100" b="0" i="0" baseline="0">
              <a:solidFill>
                <a:schemeClr val="dk1"/>
              </a:solidFill>
              <a:effectLst/>
              <a:latin typeface="+mn-ea"/>
              <a:ea typeface="+mn-ea"/>
              <a:cs typeface="+mn-cs"/>
            </a:rPr>
            <a:t>ポイント減となった。平成</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年度は、</a:t>
          </a:r>
          <a:r>
            <a:rPr lang="ja-JP" altLang="en-US" sz="1100" b="0" i="0" baseline="0">
              <a:solidFill>
                <a:schemeClr val="dk1"/>
              </a:solidFill>
              <a:effectLst/>
              <a:latin typeface="+mn-ea"/>
              <a:ea typeface="+mn-ea"/>
              <a:cs typeface="+mn-cs"/>
            </a:rPr>
            <a:t>分子である</a:t>
          </a:r>
          <a:r>
            <a:rPr lang="ja-JP" altLang="ja-JP" sz="1100" b="0" i="0" baseline="0">
              <a:solidFill>
                <a:schemeClr val="dk1"/>
              </a:solidFill>
              <a:effectLst/>
              <a:latin typeface="+mn-ea"/>
              <a:ea typeface="+mn-ea"/>
              <a:cs typeface="+mn-cs"/>
            </a:rPr>
            <a:t>地方債現在高が、元利償還額より</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年度発行額が下回ったことにより</a:t>
          </a:r>
          <a:r>
            <a:rPr lang="en-US" altLang="ja-JP" sz="1100" b="0" i="0" baseline="0">
              <a:solidFill>
                <a:schemeClr val="dk1"/>
              </a:solidFill>
              <a:effectLst/>
              <a:latin typeface="+mn-ea"/>
              <a:ea typeface="+mn-ea"/>
              <a:cs typeface="+mn-cs"/>
            </a:rPr>
            <a:t>6,323</a:t>
          </a:r>
          <a:r>
            <a:rPr lang="ja-JP" altLang="ja-JP" sz="1100" b="0" i="0" baseline="0">
              <a:solidFill>
                <a:schemeClr val="dk1"/>
              </a:solidFill>
              <a:effectLst/>
              <a:latin typeface="+mn-ea"/>
              <a:ea typeface="+mn-ea"/>
              <a:cs typeface="+mn-cs"/>
            </a:rPr>
            <a:t>百万円の減、債務負担行為に基づく支出予定額は、土地開発公社公共事業用地取得費の減等により</a:t>
          </a:r>
          <a:r>
            <a:rPr lang="en-US" altLang="ja-JP" sz="1100" b="0" i="0" baseline="0">
              <a:solidFill>
                <a:schemeClr val="dk1"/>
              </a:solidFill>
              <a:effectLst/>
              <a:latin typeface="+mn-ea"/>
              <a:ea typeface="+mn-ea"/>
              <a:cs typeface="+mn-cs"/>
            </a:rPr>
            <a:t>1,309</a:t>
          </a:r>
          <a:r>
            <a:rPr lang="ja-JP" altLang="ja-JP" sz="1100" b="0" i="0" baseline="0">
              <a:solidFill>
                <a:schemeClr val="dk1"/>
              </a:solidFill>
              <a:effectLst/>
              <a:latin typeface="+mn-ea"/>
              <a:ea typeface="+mn-ea"/>
              <a:cs typeface="+mn-cs"/>
            </a:rPr>
            <a:t>百万円の減</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公営企業等繰入見込額は、下水道事業債及び市民病院事業債に対する減</a:t>
          </a:r>
          <a:r>
            <a:rPr lang="ja-JP" altLang="en-US" sz="1100" b="0" i="0" baseline="0">
              <a:solidFill>
                <a:schemeClr val="dk1"/>
              </a:solidFill>
              <a:effectLst/>
              <a:latin typeface="+mn-ea"/>
              <a:ea typeface="+mn-ea"/>
              <a:cs typeface="+mn-cs"/>
            </a:rPr>
            <a:t>等により</a:t>
          </a:r>
          <a:r>
            <a:rPr lang="en-US" altLang="ja-JP" sz="1100" b="0" i="0" baseline="0">
              <a:solidFill>
                <a:schemeClr val="dk1"/>
              </a:solidFill>
              <a:effectLst/>
              <a:latin typeface="+mn-ea"/>
              <a:ea typeface="+mn-ea"/>
              <a:cs typeface="+mn-cs"/>
            </a:rPr>
            <a:t>1,847</a:t>
          </a:r>
          <a:r>
            <a:rPr lang="ja-JP" altLang="en-US" sz="1100" b="0" i="0" baseline="0">
              <a:solidFill>
                <a:schemeClr val="dk1"/>
              </a:solidFill>
              <a:effectLst/>
              <a:latin typeface="+mn-ea"/>
              <a:ea typeface="+mn-ea"/>
              <a:cs typeface="+mn-cs"/>
            </a:rPr>
            <a:t>百万円の減</a:t>
          </a:r>
          <a:r>
            <a:rPr lang="ja-JP" altLang="ja-JP" sz="1100" b="0" i="0" baseline="0">
              <a:solidFill>
                <a:schemeClr val="dk1"/>
              </a:solidFill>
              <a:effectLst/>
              <a:latin typeface="+mn-ea"/>
              <a:ea typeface="+mn-ea"/>
              <a:cs typeface="+mn-cs"/>
            </a:rPr>
            <a:t>、退職手当負担見込額</a:t>
          </a:r>
          <a:r>
            <a:rPr lang="ja-JP" altLang="en-US" sz="1100" b="0" i="0" baseline="0">
              <a:solidFill>
                <a:schemeClr val="dk1"/>
              </a:solidFill>
              <a:effectLst/>
              <a:latin typeface="+mn-ea"/>
              <a:ea typeface="+mn-ea"/>
              <a:cs typeface="+mn-cs"/>
            </a:rPr>
            <a:t>が</a:t>
          </a:r>
          <a:r>
            <a:rPr lang="en-US" altLang="ja-JP" sz="1100" b="0" i="0" baseline="0">
              <a:solidFill>
                <a:schemeClr val="dk1"/>
              </a:solidFill>
              <a:effectLst/>
              <a:latin typeface="+mn-ea"/>
              <a:ea typeface="+mn-ea"/>
              <a:cs typeface="+mn-cs"/>
            </a:rPr>
            <a:t>642</a:t>
          </a:r>
          <a:r>
            <a:rPr lang="ja-JP" altLang="en-US" sz="1100" b="0" i="0" baseline="0">
              <a:solidFill>
                <a:schemeClr val="dk1"/>
              </a:solidFill>
              <a:effectLst/>
              <a:latin typeface="+mn-ea"/>
              <a:ea typeface="+mn-ea"/>
              <a:cs typeface="+mn-cs"/>
            </a:rPr>
            <a:t>百万の</a:t>
          </a:r>
          <a:r>
            <a:rPr lang="ja-JP" altLang="ja-JP" sz="1100" b="0" i="0" baseline="0">
              <a:solidFill>
                <a:schemeClr val="dk1"/>
              </a:solidFill>
              <a:effectLst/>
              <a:latin typeface="+mn-ea"/>
              <a:ea typeface="+mn-ea"/>
              <a:cs typeface="+mn-cs"/>
            </a:rPr>
            <a:t>減</a:t>
          </a:r>
          <a:r>
            <a:rPr lang="ja-JP" altLang="en-US" sz="1100" b="0" i="0" baseline="0">
              <a:solidFill>
                <a:schemeClr val="dk1"/>
              </a:solidFill>
              <a:effectLst/>
              <a:latin typeface="+mn-ea"/>
              <a:ea typeface="+mn-ea"/>
              <a:cs typeface="+mn-cs"/>
            </a:rPr>
            <a:t>など</a:t>
          </a:r>
          <a:r>
            <a:rPr lang="ja-JP" altLang="ja-JP" sz="1100" b="0" i="0" baseline="0">
              <a:solidFill>
                <a:schemeClr val="dk1"/>
              </a:solidFill>
              <a:effectLst/>
              <a:latin typeface="+mn-ea"/>
              <a:ea typeface="+mn-ea"/>
              <a:cs typeface="+mn-cs"/>
            </a:rPr>
            <a:t>により平成</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年度の将来負担額は、対前年比で</a:t>
          </a:r>
          <a:r>
            <a:rPr lang="en-US" altLang="ja-JP" sz="1100" b="0" i="0" baseline="0">
              <a:solidFill>
                <a:schemeClr val="dk1"/>
              </a:solidFill>
              <a:effectLst/>
              <a:latin typeface="+mn-ea"/>
              <a:ea typeface="+mn-ea"/>
              <a:cs typeface="+mn-cs"/>
            </a:rPr>
            <a:t>8,979</a:t>
          </a:r>
          <a:r>
            <a:rPr lang="ja-JP" altLang="ja-JP" sz="1100" b="0" i="0" baseline="0">
              <a:solidFill>
                <a:schemeClr val="dk1"/>
              </a:solidFill>
              <a:effectLst/>
              <a:latin typeface="+mn-ea"/>
              <a:ea typeface="+mn-ea"/>
              <a:cs typeface="+mn-cs"/>
            </a:rPr>
            <a:t>百万円の減</a:t>
          </a:r>
          <a:r>
            <a:rPr lang="ja-JP" altLang="en-US" sz="1100" b="0" i="0" baseline="0">
              <a:solidFill>
                <a:schemeClr val="dk1"/>
              </a:solidFill>
              <a:effectLst/>
              <a:latin typeface="+mn-ea"/>
              <a:ea typeface="+mn-ea"/>
              <a:cs typeface="+mn-cs"/>
            </a:rPr>
            <a:t>、</a:t>
          </a:r>
          <a:r>
            <a:rPr lang="en-US" altLang="ja-JP" sz="1100" b="0" i="0" baseline="0">
              <a:solidFill>
                <a:schemeClr val="dk1"/>
              </a:solidFill>
              <a:effectLst/>
              <a:latin typeface="+mn-ea"/>
              <a:ea typeface="+mn-ea"/>
              <a:cs typeface="+mn-cs"/>
            </a:rPr>
            <a:t>6.1</a:t>
          </a:r>
          <a:r>
            <a:rPr lang="ja-JP" altLang="en-US" sz="1100" b="0" i="0" baseline="0">
              <a:solidFill>
                <a:schemeClr val="dk1"/>
              </a:solidFill>
              <a:effectLst/>
              <a:latin typeface="+mn-ea"/>
              <a:ea typeface="+mn-ea"/>
              <a:cs typeface="+mn-cs"/>
            </a:rPr>
            <a:t>ポイント</a:t>
          </a:r>
          <a:r>
            <a:rPr lang="ja-JP" altLang="ja-JP" sz="1100" b="0" i="0" baseline="0">
              <a:solidFill>
                <a:schemeClr val="dk1"/>
              </a:solidFill>
              <a:effectLst/>
              <a:latin typeface="+mn-ea"/>
              <a:ea typeface="+mn-ea"/>
              <a:cs typeface="+mn-cs"/>
            </a:rPr>
            <a:t>減となった。</a:t>
          </a:r>
          <a:endParaRPr lang="ja-JP" altLang="ja-JP" sz="1100">
            <a:effectLst/>
            <a:latin typeface="+mn-ea"/>
            <a:ea typeface="+mn-ea"/>
          </a:endParaRPr>
        </a:p>
        <a:p>
          <a:pPr rtl="0"/>
          <a:endParaRPr lang="ja-JP" altLang="ja-JP" sz="11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28" name="直線コネクタ 427"/>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29"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0" name="直線コネクタ 429"/>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1"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2" name="直線コネクタ 431"/>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106775</xdr:rowOff>
    </xdr:from>
    <xdr:to>
      <xdr:col>24</xdr:col>
      <xdr:colOff>558800</xdr:colOff>
      <xdr:row>15</xdr:row>
      <xdr:rowOff>143573</xdr:rowOff>
    </xdr:to>
    <xdr:cxnSp macro="">
      <xdr:nvCxnSpPr>
        <xdr:cNvPr id="433" name="直線コネクタ 432"/>
        <xdr:cNvCxnSpPr/>
      </xdr:nvCxnSpPr>
      <xdr:spPr>
        <a:xfrm flipV="1">
          <a:off x="16179800" y="2678525"/>
          <a:ext cx="838200" cy="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117937</xdr:rowOff>
    </xdr:from>
    <xdr:ext cx="762000" cy="259045"/>
    <xdr:sp macro="" textlink="">
      <xdr:nvSpPr>
        <xdr:cNvPr id="434" name="将来負担の状況平均値テキスト"/>
        <xdr:cNvSpPr txBox="1"/>
      </xdr:nvSpPr>
      <xdr:spPr>
        <a:xfrm>
          <a:off x="17106900" y="268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5" name="フローチャート : 判断 434"/>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143573</xdr:rowOff>
    </xdr:from>
    <xdr:to>
      <xdr:col>23</xdr:col>
      <xdr:colOff>406400</xdr:colOff>
      <xdr:row>16</xdr:row>
      <xdr:rowOff>28226</xdr:rowOff>
    </xdr:to>
    <xdr:cxnSp macro="">
      <xdr:nvCxnSpPr>
        <xdr:cNvPr id="436" name="直線コネクタ 435"/>
        <xdr:cNvCxnSpPr/>
      </xdr:nvCxnSpPr>
      <xdr:spPr>
        <a:xfrm flipV="1">
          <a:off x="15290800" y="2715323"/>
          <a:ext cx="8890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37" name="フローチャート : 判断 436"/>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117492</xdr:rowOff>
    </xdr:from>
    <xdr:ext cx="736600" cy="259045"/>
    <xdr:sp macro="" textlink="">
      <xdr:nvSpPr>
        <xdr:cNvPr id="438" name="テキスト ボックス 437"/>
        <xdr:cNvSpPr txBox="1"/>
      </xdr:nvSpPr>
      <xdr:spPr>
        <a:xfrm>
          <a:off x="15798800" y="286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28226</xdr:rowOff>
    </xdr:from>
    <xdr:to>
      <xdr:col>22</xdr:col>
      <xdr:colOff>203200</xdr:colOff>
      <xdr:row>16</xdr:row>
      <xdr:rowOff>43307</xdr:rowOff>
    </xdr:to>
    <xdr:cxnSp macro="">
      <xdr:nvCxnSpPr>
        <xdr:cNvPr id="439" name="直線コネクタ 438"/>
        <xdr:cNvCxnSpPr/>
      </xdr:nvCxnSpPr>
      <xdr:spPr>
        <a:xfrm flipV="1">
          <a:off x="14401800" y="2771426"/>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0" name="フローチャート : 判断 439"/>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13003</xdr:rowOff>
    </xdr:from>
    <xdr:ext cx="762000" cy="259045"/>
    <xdr:sp macro="" textlink="">
      <xdr:nvSpPr>
        <xdr:cNvPr id="441" name="テキスト ボックス 440"/>
        <xdr:cNvSpPr txBox="1"/>
      </xdr:nvSpPr>
      <xdr:spPr>
        <a:xfrm>
          <a:off x="14909800" y="29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43307</xdr:rowOff>
    </xdr:from>
    <xdr:to>
      <xdr:col>21</xdr:col>
      <xdr:colOff>0</xdr:colOff>
      <xdr:row>16</xdr:row>
      <xdr:rowOff>58388</xdr:rowOff>
    </xdr:to>
    <xdr:cxnSp macro="">
      <xdr:nvCxnSpPr>
        <xdr:cNvPr id="442" name="直線コネクタ 441"/>
        <xdr:cNvCxnSpPr/>
      </xdr:nvCxnSpPr>
      <xdr:spPr>
        <a:xfrm flipV="1">
          <a:off x="13512800" y="2786507"/>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3" name="フローチャート : 判断 442"/>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4" name="テキスト ボックス 443"/>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30512</xdr:rowOff>
    </xdr:from>
    <xdr:to>
      <xdr:col>19</xdr:col>
      <xdr:colOff>533400</xdr:colOff>
      <xdr:row>16</xdr:row>
      <xdr:rowOff>132112</xdr:rowOff>
    </xdr:to>
    <xdr:sp macro="" textlink="">
      <xdr:nvSpPr>
        <xdr:cNvPr id="445" name="フローチャート : 判断 444"/>
        <xdr:cNvSpPr/>
      </xdr:nvSpPr>
      <xdr:spPr>
        <a:xfrm>
          <a:off x="13462000" y="277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116889</xdr:rowOff>
    </xdr:from>
    <xdr:ext cx="762000" cy="259045"/>
    <xdr:sp macro="" textlink="">
      <xdr:nvSpPr>
        <xdr:cNvPr id="446" name="テキスト ボックス 445"/>
        <xdr:cNvSpPr txBox="1"/>
      </xdr:nvSpPr>
      <xdr:spPr>
        <a:xfrm>
          <a:off x="13131800" y="286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55975</xdr:rowOff>
    </xdr:from>
    <xdr:to>
      <xdr:col>24</xdr:col>
      <xdr:colOff>609600</xdr:colOff>
      <xdr:row>15</xdr:row>
      <xdr:rowOff>157575</xdr:rowOff>
    </xdr:to>
    <xdr:sp macro="" textlink="">
      <xdr:nvSpPr>
        <xdr:cNvPr id="452" name="円/楕円 451"/>
        <xdr:cNvSpPr/>
      </xdr:nvSpPr>
      <xdr:spPr>
        <a:xfrm>
          <a:off x="16967200" y="26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148702</xdr:rowOff>
    </xdr:from>
    <xdr:ext cx="762000" cy="259045"/>
    <xdr:sp macro="" textlink="">
      <xdr:nvSpPr>
        <xdr:cNvPr id="453" name="将来負担の状況該当値テキスト"/>
        <xdr:cNvSpPr txBox="1"/>
      </xdr:nvSpPr>
      <xdr:spPr>
        <a:xfrm>
          <a:off x="17106900" y="254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92773</xdr:rowOff>
    </xdr:from>
    <xdr:to>
      <xdr:col>23</xdr:col>
      <xdr:colOff>457200</xdr:colOff>
      <xdr:row>16</xdr:row>
      <xdr:rowOff>22923</xdr:rowOff>
    </xdr:to>
    <xdr:sp macro="" textlink="">
      <xdr:nvSpPr>
        <xdr:cNvPr id="454" name="円/楕円 453"/>
        <xdr:cNvSpPr/>
      </xdr:nvSpPr>
      <xdr:spPr>
        <a:xfrm>
          <a:off x="16129000" y="266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33100</xdr:rowOff>
    </xdr:from>
    <xdr:ext cx="736600" cy="259045"/>
    <xdr:sp macro="" textlink="">
      <xdr:nvSpPr>
        <xdr:cNvPr id="455" name="テキスト ボックス 454"/>
        <xdr:cNvSpPr txBox="1"/>
      </xdr:nvSpPr>
      <xdr:spPr>
        <a:xfrm>
          <a:off x="15798800" y="243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148876</xdr:rowOff>
    </xdr:from>
    <xdr:to>
      <xdr:col>22</xdr:col>
      <xdr:colOff>254000</xdr:colOff>
      <xdr:row>16</xdr:row>
      <xdr:rowOff>79026</xdr:rowOff>
    </xdr:to>
    <xdr:sp macro="" textlink="">
      <xdr:nvSpPr>
        <xdr:cNvPr id="456" name="円/楕円 455"/>
        <xdr:cNvSpPr/>
      </xdr:nvSpPr>
      <xdr:spPr>
        <a:xfrm>
          <a:off x="15240000" y="27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89203</xdr:rowOff>
    </xdr:from>
    <xdr:ext cx="762000" cy="259045"/>
    <xdr:sp macro="" textlink="">
      <xdr:nvSpPr>
        <xdr:cNvPr id="457" name="テキスト ボックス 456"/>
        <xdr:cNvSpPr txBox="1"/>
      </xdr:nvSpPr>
      <xdr:spPr>
        <a:xfrm>
          <a:off x="14909800" y="24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163957</xdr:rowOff>
    </xdr:from>
    <xdr:to>
      <xdr:col>21</xdr:col>
      <xdr:colOff>50800</xdr:colOff>
      <xdr:row>16</xdr:row>
      <xdr:rowOff>94107</xdr:rowOff>
    </xdr:to>
    <xdr:sp macro="" textlink="">
      <xdr:nvSpPr>
        <xdr:cNvPr id="458" name="円/楕円 457"/>
        <xdr:cNvSpPr/>
      </xdr:nvSpPr>
      <xdr:spPr>
        <a:xfrm>
          <a:off x="14351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78884</xdr:rowOff>
    </xdr:from>
    <xdr:ext cx="762000" cy="259045"/>
    <xdr:sp macro="" textlink="">
      <xdr:nvSpPr>
        <xdr:cNvPr id="459" name="テキスト ボックス 458"/>
        <xdr:cNvSpPr txBox="1"/>
      </xdr:nvSpPr>
      <xdr:spPr>
        <a:xfrm>
          <a:off x="14020800" y="282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7588</xdr:rowOff>
    </xdr:from>
    <xdr:to>
      <xdr:col>19</xdr:col>
      <xdr:colOff>533400</xdr:colOff>
      <xdr:row>16</xdr:row>
      <xdr:rowOff>109188</xdr:rowOff>
    </xdr:to>
    <xdr:sp macro="" textlink="">
      <xdr:nvSpPr>
        <xdr:cNvPr id="460" name="円/楕円 459"/>
        <xdr:cNvSpPr/>
      </xdr:nvSpPr>
      <xdr:spPr>
        <a:xfrm>
          <a:off x="13462000" y="27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119365</xdr:rowOff>
    </xdr:from>
    <xdr:ext cx="762000" cy="259045"/>
    <xdr:sp macro="" textlink="">
      <xdr:nvSpPr>
        <xdr:cNvPr id="461" name="テキスト ボックス 460"/>
        <xdr:cNvSpPr txBox="1"/>
      </xdr:nvSpPr>
      <xdr:spPr>
        <a:xfrm>
          <a:off x="13131800" y="251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神奈川県藤沢市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421,317
416,270
69.51
135,518,089
124,353,435
10,796,038
77,914,735
72,946,128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ea"/>
              <a:ea typeface="+mn-ea"/>
              <a:cs typeface="+mn-cs"/>
            </a:rPr>
            <a:t>人件費については、小幅な増減はあるがほぼ横ばいで推移している。平成</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年度は、平成</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a:t>
          </a:r>
          <a:r>
            <a:rPr lang="en-US" altLang="ja-JP" sz="1200" b="0" i="0" baseline="0">
              <a:solidFill>
                <a:schemeClr val="dk1"/>
              </a:solidFill>
              <a:effectLst/>
              <a:latin typeface="+mn-ea"/>
              <a:ea typeface="+mn-ea"/>
              <a:cs typeface="+mn-cs"/>
            </a:rPr>
            <a:t>10</a:t>
          </a:r>
          <a:r>
            <a:rPr lang="ja-JP" altLang="ja-JP" sz="1200" b="0" i="0" baseline="0">
              <a:solidFill>
                <a:schemeClr val="dk1"/>
              </a:solidFill>
              <a:effectLst/>
              <a:latin typeface="+mn-ea"/>
              <a:ea typeface="+mn-ea"/>
              <a:cs typeface="+mn-cs"/>
            </a:rPr>
            <a:t>月</a:t>
          </a:r>
          <a:r>
            <a:rPr lang="en-US" altLang="ja-JP" sz="1200" b="0" i="0" baseline="0">
              <a:solidFill>
                <a:schemeClr val="dk1"/>
              </a:solidFill>
              <a:effectLst/>
              <a:latin typeface="+mn-ea"/>
              <a:ea typeface="+mn-ea"/>
              <a:cs typeface="+mn-cs"/>
            </a:rPr>
            <a:t>1</a:t>
          </a:r>
          <a:r>
            <a:rPr lang="ja-JP" altLang="ja-JP" sz="1200" b="0" i="0" baseline="0">
              <a:solidFill>
                <a:schemeClr val="dk1"/>
              </a:solidFill>
              <a:effectLst/>
              <a:latin typeface="+mn-ea"/>
              <a:ea typeface="+mn-ea"/>
              <a:cs typeface="+mn-cs"/>
            </a:rPr>
            <a:t>日から本市独自の給与削減を実施したことが影響を与えている。</a:t>
          </a:r>
          <a:endParaRPr lang="en-US" altLang="ja-JP" sz="12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25</a:t>
          </a:r>
          <a:r>
            <a:rPr lang="ja-JP" altLang="en-US" sz="1200" b="0" i="0" baseline="0">
              <a:solidFill>
                <a:schemeClr val="dk1"/>
              </a:solidFill>
              <a:effectLst/>
              <a:latin typeface="+mn-ea"/>
              <a:ea typeface="+mn-ea"/>
              <a:cs typeface="+mn-cs"/>
            </a:rPr>
            <a:t>年度は</a:t>
          </a:r>
          <a:r>
            <a:rPr lang="ja-JP" altLang="ja-JP" sz="1200" b="0" i="0" baseline="0">
              <a:solidFill>
                <a:schemeClr val="dk1"/>
              </a:solidFill>
              <a:effectLst/>
              <a:latin typeface="+mn-ea"/>
              <a:ea typeface="+mn-ea"/>
              <a:cs typeface="+mn-cs"/>
            </a:rPr>
            <a:t>、本市独自の給与削減の継続による通年化に加え、平成</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a:t>
          </a:r>
          <a:r>
            <a:rPr lang="en-US" altLang="ja-JP" sz="1200" b="0" i="0" baseline="0">
              <a:solidFill>
                <a:schemeClr val="dk1"/>
              </a:solidFill>
              <a:effectLst/>
              <a:latin typeface="+mn-ea"/>
              <a:ea typeface="+mn-ea"/>
              <a:cs typeface="+mn-cs"/>
            </a:rPr>
            <a:t>4</a:t>
          </a:r>
          <a:r>
            <a:rPr lang="ja-JP" altLang="ja-JP" sz="1200" b="0" i="0" baseline="0">
              <a:solidFill>
                <a:schemeClr val="dk1"/>
              </a:solidFill>
              <a:effectLst/>
              <a:latin typeface="+mn-ea"/>
              <a:ea typeface="+mn-ea"/>
              <a:cs typeface="+mn-cs"/>
            </a:rPr>
            <a:t>月</a:t>
          </a:r>
          <a:r>
            <a:rPr lang="en-US" altLang="ja-JP" sz="1200" b="0" i="0" baseline="0">
              <a:solidFill>
                <a:schemeClr val="dk1"/>
              </a:solidFill>
              <a:effectLst/>
              <a:latin typeface="+mn-ea"/>
              <a:ea typeface="+mn-ea"/>
              <a:cs typeface="+mn-cs"/>
            </a:rPr>
            <a:t>1</a:t>
          </a:r>
          <a:r>
            <a:rPr lang="ja-JP" altLang="ja-JP" sz="1200" b="0" i="0" baseline="0">
              <a:solidFill>
                <a:schemeClr val="dk1"/>
              </a:solidFill>
              <a:effectLst/>
              <a:latin typeface="+mn-ea"/>
              <a:ea typeface="+mn-ea"/>
              <a:cs typeface="+mn-cs"/>
            </a:rPr>
            <a:t>日より初任給の引き下げを実施</a:t>
          </a:r>
          <a:r>
            <a:rPr lang="ja-JP" altLang="en-US" sz="1200" b="0" i="0" baseline="0">
              <a:solidFill>
                <a:schemeClr val="dk1"/>
              </a:solidFill>
              <a:effectLst/>
              <a:latin typeface="+mn-ea"/>
              <a:ea typeface="+mn-ea"/>
              <a:cs typeface="+mn-cs"/>
            </a:rPr>
            <a:t>して</a:t>
          </a:r>
          <a:r>
            <a:rPr lang="ja-JP" altLang="ja-JP" sz="1200" b="0" i="0" baseline="0">
              <a:solidFill>
                <a:schemeClr val="dk1"/>
              </a:solidFill>
              <a:effectLst/>
              <a:latin typeface="+mn-ea"/>
              <a:ea typeface="+mn-ea"/>
              <a:cs typeface="+mn-cs"/>
            </a:rPr>
            <a:t>いる。独自削減とは別に、今後も人事院勧告に準拠した改定を行い、人件費の抑制に努めたい。</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137885</xdr:rowOff>
    </xdr:from>
    <xdr:to>
      <xdr:col>7</xdr:col>
      <xdr:colOff>15875</xdr:colOff>
      <xdr:row>39</xdr:row>
      <xdr:rowOff>140607</xdr:rowOff>
    </xdr:to>
    <xdr:cxnSp macro="">
      <xdr:nvCxnSpPr>
        <xdr:cNvPr id="67" name="直線コネクタ 66"/>
        <xdr:cNvCxnSpPr/>
      </xdr:nvCxnSpPr>
      <xdr:spPr>
        <a:xfrm flipV="1">
          <a:off x="3987800" y="66529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8"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140607</xdr:rowOff>
    </xdr:from>
    <xdr:to>
      <xdr:col>5</xdr:col>
      <xdr:colOff>549275</xdr:colOff>
      <xdr:row>40</xdr:row>
      <xdr:rowOff>99785</xdr:rowOff>
    </xdr:to>
    <xdr:cxnSp macro="">
      <xdr:nvCxnSpPr>
        <xdr:cNvPr id="70" name="直線コネクタ 69"/>
        <xdr:cNvCxnSpPr/>
      </xdr:nvCxnSpPr>
      <xdr:spPr>
        <a:xfrm flipV="1">
          <a:off x="3098800" y="6827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2" name="テキスト ボックス 71"/>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78015</xdr:rowOff>
    </xdr:from>
    <xdr:to>
      <xdr:col>4</xdr:col>
      <xdr:colOff>346075</xdr:colOff>
      <xdr:row>40</xdr:row>
      <xdr:rowOff>99785</xdr:rowOff>
    </xdr:to>
    <xdr:cxnSp macro="">
      <xdr:nvCxnSpPr>
        <xdr:cNvPr id="73" name="直線コネクタ 72"/>
        <xdr:cNvCxnSpPr/>
      </xdr:nvCxnSpPr>
      <xdr:spPr>
        <a:xfrm>
          <a:off x="2209800" y="6936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75" name="テキスト ボックス 74"/>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78015</xdr:rowOff>
    </xdr:from>
    <xdr:to>
      <xdr:col>3</xdr:col>
      <xdr:colOff>142875</xdr:colOff>
      <xdr:row>40</xdr:row>
      <xdr:rowOff>143328</xdr:rowOff>
    </xdr:to>
    <xdr:cxnSp macro="">
      <xdr:nvCxnSpPr>
        <xdr:cNvPr id="76" name="直線コネクタ 75"/>
        <xdr:cNvCxnSpPr/>
      </xdr:nvCxnSpPr>
      <xdr:spPr>
        <a:xfrm flipV="1">
          <a:off x="1320800" y="6936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2722</xdr:rowOff>
    </xdr:from>
    <xdr:to>
      <xdr:col>3</xdr:col>
      <xdr:colOff>193675</xdr:colOff>
      <xdr:row>39</xdr:row>
      <xdr:rowOff>104322</xdr:rowOff>
    </xdr:to>
    <xdr:sp macro="" textlink="">
      <xdr:nvSpPr>
        <xdr:cNvPr id="77" name="フローチャート : 判断 76"/>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114499</xdr:rowOff>
    </xdr:from>
    <xdr:ext cx="762000" cy="259045"/>
    <xdr:sp macro="" textlink="">
      <xdr:nvSpPr>
        <xdr:cNvPr id="78" name="テキスト ボックス 77"/>
        <xdr:cNvSpPr txBox="1"/>
      </xdr:nvSpPr>
      <xdr:spPr>
        <a:xfrm>
          <a:off x="1828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155122</xdr:rowOff>
    </xdr:from>
    <xdr:to>
      <xdr:col>1</xdr:col>
      <xdr:colOff>676275</xdr:colOff>
      <xdr:row>40</xdr:row>
      <xdr:rowOff>85272</xdr:rowOff>
    </xdr:to>
    <xdr:sp macro="" textlink="">
      <xdr:nvSpPr>
        <xdr:cNvPr id="79" name="フローチャート : 判断 78"/>
        <xdr:cNvSpPr/>
      </xdr:nvSpPr>
      <xdr:spPr>
        <a:xfrm>
          <a:off x="1270000" y="68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95449</xdr:rowOff>
    </xdr:from>
    <xdr:ext cx="762000" cy="259045"/>
    <xdr:sp macro="" textlink="">
      <xdr:nvSpPr>
        <xdr:cNvPr id="80" name="テキスト ボックス 79"/>
        <xdr:cNvSpPr txBox="1"/>
      </xdr:nvSpPr>
      <xdr:spPr>
        <a:xfrm>
          <a:off x="939800" y="66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87085</xdr:rowOff>
    </xdr:from>
    <xdr:to>
      <xdr:col>7</xdr:col>
      <xdr:colOff>66675</xdr:colOff>
      <xdr:row>39</xdr:row>
      <xdr:rowOff>17235</xdr:rowOff>
    </xdr:to>
    <xdr:sp macro="" textlink="">
      <xdr:nvSpPr>
        <xdr:cNvPr id="86" name="円/楕円 85"/>
        <xdr:cNvSpPr/>
      </xdr:nvSpPr>
      <xdr:spPr>
        <a:xfrm>
          <a:off x="4775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59162</xdr:rowOff>
    </xdr:from>
    <xdr:ext cx="762000" cy="259045"/>
    <xdr:sp macro="" textlink="">
      <xdr:nvSpPr>
        <xdr:cNvPr id="87" name="人件費該当値テキスト"/>
        <xdr:cNvSpPr txBox="1"/>
      </xdr:nvSpPr>
      <xdr:spPr>
        <a:xfrm>
          <a:off x="4914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89807</xdr:rowOff>
    </xdr:from>
    <xdr:to>
      <xdr:col>5</xdr:col>
      <xdr:colOff>600075</xdr:colOff>
      <xdr:row>40</xdr:row>
      <xdr:rowOff>19957</xdr:rowOff>
    </xdr:to>
    <xdr:sp macro="" textlink="">
      <xdr:nvSpPr>
        <xdr:cNvPr id="88" name="円/楕円 87"/>
        <xdr:cNvSpPr/>
      </xdr:nvSpPr>
      <xdr:spPr>
        <a:xfrm>
          <a:off x="3937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4734</xdr:rowOff>
    </xdr:from>
    <xdr:ext cx="736600" cy="259045"/>
    <xdr:sp macro="" textlink="">
      <xdr:nvSpPr>
        <xdr:cNvPr id="89" name="テキスト ボックス 88"/>
        <xdr:cNvSpPr txBox="1"/>
      </xdr:nvSpPr>
      <xdr:spPr>
        <a:xfrm>
          <a:off x="3606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48985</xdr:rowOff>
    </xdr:from>
    <xdr:to>
      <xdr:col>4</xdr:col>
      <xdr:colOff>396875</xdr:colOff>
      <xdr:row>40</xdr:row>
      <xdr:rowOff>150585</xdr:rowOff>
    </xdr:to>
    <xdr:sp macro="" textlink="">
      <xdr:nvSpPr>
        <xdr:cNvPr id="90" name="円/楕円 89"/>
        <xdr:cNvSpPr/>
      </xdr:nvSpPr>
      <xdr:spPr>
        <a:xfrm>
          <a:off x="3048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135362</xdr:rowOff>
    </xdr:from>
    <xdr:ext cx="762000" cy="259045"/>
    <xdr:sp macro="" textlink="">
      <xdr:nvSpPr>
        <xdr:cNvPr id="91" name="テキスト ボックス 90"/>
        <xdr:cNvSpPr txBox="1"/>
      </xdr:nvSpPr>
      <xdr:spPr>
        <a:xfrm>
          <a:off x="2717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27215</xdr:rowOff>
    </xdr:from>
    <xdr:to>
      <xdr:col>3</xdr:col>
      <xdr:colOff>193675</xdr:colOff>
      <xdr:row>40</xdr:row>
      <xdr:rowOff>128815</xdr:rowOff>
    </xdr:to>
    <xdr:sp macro="" textlink="">
      <xdr:nvSpPr>
        <xdr:cNvPr id="92" name="円/楕円 91"/>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113592</xdr:rowOff>
    </xdr:from>
    <xdr:ext cx="762000" cy="259045"/>
    <xdr:sp macro="" textlink="">
      <xdr:nvSpPr>
        <xdr:cNvPr id="93" name="テキスト ボックス 92"/>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92528</xdr:rowOff>
    </xdr:from>
    <xdr:to>
      <xdr:col>1</xdr:col>
      <xdr:colOff>676275</xdr:colOff>
      <xdr:row>41</xdr:row>
      <xdr:rowOff>22678</xdr:rowOff>
    </xdr:to>
    <xdr:sp macro="" textlink="">
      <xdr:nvSpPr>
        <xdr:cNvPr id="94" name="円/楕円 93"/>
        <xdr:cNvSpPr/>
      </xdr:nvSpPr>
      <xdr:spPr>
        <a:xfrm>
          <a:off x="1270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7455</xdr:rowOff>
    </xdr:from>
    <xdr:ext cx="762000" cy="259045"/>
    <xdr:sp macro="" textlink="">
      <xdr:nvSpPr>
        <xdr:cNvPr id="95" name="テキスト ボックス 94"/>
        <xdr:cNvSpPr txBox="1"/>
      </xdr:nvSpPr>
      <xdr:spPr>
        <a:xfrm>
          <a:off x="939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ea"/>
              <a:ea typeface="+mn-ea"/>
              <a:cs typeface="+mn-cs"/>
            </a:rPr>
            <a:t>物件費については、指定管理者制度の導入などによる委託料の増等もあるが、備品購入費、需用費等の節減に努めているため、ほぼ横ばい。類似団体内平均値よりもやや高い値で推移している。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64135</xdr:rowOff>
    </xdr:to>
    <xdr:cxnSp macro="">
      <xdr:nvCxnSpPr>
        <xdr:cNvPr id="124" name="直線コネクタ 123"/>
        <xdr:cNvCxnSpPr/>
      </xdr:nvCxnSpPr>
      <xdr:spPr>
        <a:xfrm flipV="1">
          <a:off x="15671800" y="28016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138447</xdr:rowOff>
    </xdr:from>
    <xdr:ext cx="762000" cy="259045"/>
    <xdr:sp macro="" textlink="">
      <xdr:nvSpPr>
        <xdr:cNvPr id="125" name="物件費平均値テキスト"/>
        <xdr:cNvSpPr txBox="1"/>
      </xdr:nvSpPr>
      <xdr:spPr>
        <a:xfrm>
          <a:off x="16598900" y="2538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64135</xdr:rowOff>
    </xdr:from>
    <xdr:to>
      <xdr:col>22</xdr:col>
      <xdr:colOff>565150</xdr:colOff>
      <xdr:row>16</xdr:row>
      <xdr:rowOff>69850</xdr:rowOff>
    </xdr:to>
    <xdr:cxnSp macro="">
      <xdr:nvCxnSpPr>
        <xdr:cNvPr id="127" name="直線コネクタ 126"/>
        <xdr:cNvCxnSpPr/>
      </xdr:nvCxnSpPr>
      <xdr:spPr>
        <a:xfrm flipV="1">
          <a:off x="14782800" y="2807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33672</xdr:rowOff>
    </xdr:from>
    <xdr:ext cx="736600" cy="259045"/>
    <xdr:sp macro="" textlink="">
      <xdr:nvSpPr>
        <xdr:cNvPr id="129" name="テキスト ボックス 128"/>
        <xdr:cNvSpPr txBox="1"/>
      </xdr:nvSpPr>
      <xdr:spPr>
        <a:xfrm>
          <a:off x="15290800" y="243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64135</xdr:rowOff>
    </xdr:from>
    <xdr:to>
      <xdr:col>21</xdr:col>
      <xdr:colOff>361950</xdr:colOff>
      <xdr:row>16</xdr:row>
      <xdr:rowOff>69850</xdr:rowOff>
    </xdr:to>
    <xdr:cxnSp macro="">
      <xdr:nvCxnSpPr>
        <xdr:cNvPr id="130" name="直線コネクタ 129"/>
        <xdr:cNvCxnSpPr/>
      </xdr:nvCxnSpPr>
      <xdr:spPr>
        <a:xfrm>
          <a:off x="13893800" y="28073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10812</xdr:rowOff>
    </xdr:from>
    <xdr:ext cx="762000" cy="259045"/>
    <xdr:sp macro="" textlink="">
      <xdr:nvSpPr>
        <xdr:cNvPr id="132" name="テキスト ボックス 131"/>
        <xdr:cNvSpPr txBox="1"/>
      </xdr:nvSpPr>
      <xdr:spPr>
        <a:xfrm>
          <a:off x="14401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64135</xdr:rowOff>
    </xdr:to>
    <xdr:cxnSp macro="">
      <xdr:nvCxnSpPr>
        <xdr:cNvPr id="133" name="直線コネクタ 132"/>
        <xdr:cNvCxnSpPr/>
      </xdr:nvCxnSpPr>
      <xdr:spPr>
        <a:xfrm>
          <a:off x="13004800" y="27787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139065</xdr:rowOff>
    </xdr:from>
    <xdr:to>
      <xdr:col>20</xdr:col>
      <xdr:colOff>209550</xdr:colOff>
      <xdr:row>16</xdr:row>
      <xdr:rowOff>69215</xdr:rowOff>
    </xdr:to>
    <xdr:sp macro="" textlink="">
      <xdr:nvSpPr>
        <xdr:cNvPr id="134" name="フローチャート : 判断 133"/>
        <xdr:cNvSpPr/>
      </xdr:nvSpPr>
      <xdr:spPr>
        <a:xfrm>
          <a:off x="13843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79392</xdr:rowOff>
    </xdr:from>
    <xdr:ext cx="762000" cy="259045"/>
    <xdr:sp macro="" textlink="">
      <xdr:nvSpPr>
        <xdr:cNvPr id="135" name="テキスト ボックス 134"/>
        <xdr:cNvSpPr txBox="1"/>
      </xdr:nvSpPr>
      <xdr:spPr>
        <a:xfrm>
          <a:off x="13512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6" name="フローチャート : 判断 135"/>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7" name="テキスト ボックス 136"/>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3" name="円/楕円 142"/>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151147</xdr:rowOff>
    </xdr:from>
    <xdr:ext cx="762000" cy="259045"/>
    <xdr:sp macro="" textlink="">
      <xdr:nvSpPr>
        <xdr:cNvPr id="144" name="物件費該当値テキスト"/>
        <xdr:cNvSpPr txBox="1"/>
      </xdr:nvSpPr>
      <xdr:spPr>
        <a:xfrm>
          <a:off x="165989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13335</xdr:rowOff>
    </xdr:from>
    <xdr:to>
      <xdr:col>22</xdr:col>
      <xdr:colOff>615950</xdr:colOff>
      <xdr:row>16</xdr:row>
      <xdr:rowOff>114935</xdr:rowOff>
    </xdr:to>
    <xdr:sp macro="" textlink="">
      <xdr:nvSpPr>
        <xdr:cNvPr id="145" name="円/楕円 144"/>
        <xdr:cNvSpPr/>
      </xdr:nvSpPr>
      <xdr:spPr>
        <a:xfrm>
          <a:off x="15621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99712</xdr:rowOff>
    </xdr:from>
    <xdr:ext cx="736600" cy="259045"/>
    <xdr:sp macro="" textlink="">
      <xdr:nvSpPr>
        <xdr:cNvPr id="146" name="テキスト ボックス 145"/>
        <xdr:cNvSpPr txBox="1"/>
      </xdr:nvSpPr>
      <xdr:spPr>
        <a:xfrm>
          <a:off x="15290800" y="284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19050</xdr:rowOff>
    </xdr:from>
    <xdr:to>
      <xdr:col>21</xdr:col>
      <xdr:colOff>412750</xdr:colOff>
      <xdr:row>16</xdr:row>
      <xdr:rowOff>120650</xdr:rowOff>
    </xdr:to>
    <xdr:sp macro="" textlink="">
      <xdr:nvSpPr>
        <xdr:cNvPr id="147" name="円/楕円 146"/>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105427</xdr:rowOff>
    </xdr:from>
    <xdr:ext cx="762000" cy="259045"/>
    <xdr:sp macro="" textlink="">
      <xdr:nvSpPr>
        <xdr:cNvPr id="148" name="テキスト ボックス 147"/>
        <xdr:cNvSpPr txBox="1"/>
      </xdr:nvSpPr>
      <xdr:spPr>
        <a:xfrm>
          <a:off x="1440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13335</xdr:rowOff>
    </xdr:from>
    <xdr:to>
      <xdr:col>20</xdr:col>
      <xdr:colOff>209550</xdr:colOff>
      <xdr:row>16</xdr:row>
      <xdr:rowOff>114935</xdr:rowOff>
    </xdr:to>
    <xdr:sp macro="" textlink="">
      <xdr:nvSpPr>
        <xdr:cNvPr id="149" name="円/楕円 148"/>
        <xdr:cNvSpPr/>
      </xdr:nvSpPr>
      <xdr:spPr>
        <a:xfrm>
          <a:off x="13843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99712</xdr:rowOff>
    </xdr:from>
    <xdr:ext cx="762000" cy="259045"/>
    <xdr:sp macro="" textlink="">
      <xdr:nvSpPr>
        <xdr:cNvPr id="150" name="テキスト ボックス 149"/>
        <xdr:cNvSpPr txBox="1"/>
      </xdr:nvSpPr>
      <xdr:spPr>
        <a:xfrm>
          <a:off x="13512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1" name="円/楕円 150"/>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2" name="テキスト ボックス 151"/>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ea"/>
              <a:ea typeface="+mn-ea"/>
              <a:cs typeface="+mn-cs"/>
            </a:rPr>
            <a:t>扶助費のうち５年間の増加率が高いものは児童福祉費で、児童手当費、子ども手当費の増加、小児医療助成費の拡大等によるものである</a:t>
          </a:r>
          <a:r>
            <a:rPr lang="ja-JP" altLang="en-US"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生活保護費</a:t>
          </a:r>
          <a:r>
            <a:rPr lang="ja-JP" altLang="en-US" sz="1200" b="0" i="0" baseline="0">
              <a:solidFill>
                <a:schemeClr val="dk1"/>
              </a:solidFill>
              <a:effectLst/>
              <a:latin typeface="+mn-ea"/>
              <a:ea typeface="+mn-ea"/>
              <a:cs typeface="+mn-cs"/>
            </a:rPr>
            <a:t>は</a:t>
          </a:r>
          <a:r>
            <a:rPr lang="ja-JP" altLang="ja-JP" sz="1200" b="0" i="0" baseline="0">
              <a:solidFill>
                <a:schemeClr val="dk1"/>
              </a:solidFill>
              <a:effectLst/>
              <a:latin typeface="+mn-ea"/>
              <a:ea typeface="+mn-ea"/>
              <a:cs typeface="+mn-cs"/>
            </a:rPr>
            <a:t>、景気低迷などの社会状態を反映し対象者が年々増加して</a:t>
          </a:r>
          <a:r>
            <a:rPr lang="ja-JP" altLang="en-US" sz="1200" b="0" i="0" baseline="0">
              <a:solidFill>
                <a:schemeClr val="dk1"/>
              </a:solidFill>
              <a:effectLst/>
              <a:latin typeface="+mn-ea"/>
              <a:ea typeface="+mn-ea"/>
              <a:cs typeface="+mn-cs"/>
            </a:rPr>
            <a:t>おり、これらの要因により</a:t>
          </a:r>
          <a:r>
            <a:rPr lang="ja-JP" altLang="ja-JP" sz="1200" b="0" i="0" baseline="0">
              <a:solidFill>
                <a:schemeClr val="dk1"/>
              </a:solidFill>
              <a:effectLst/>
              <a:latin typeface="+mn-ea"/>
              <a:ea typeface="+mn-ea"/>
              <a:cs typeface="+mn-cs"/>
            </a:rPr>
            <a:t>扶助費全体としては年々増加している。</a:t>
          </a:r>
          <a:endParaRPr lang="ja-JP" altLang="ja-JP" sz="1200">
            <a:effectLst/>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年度は</a:t>
          </a:r>
          <a:r>
            <a:rPr lang="ja-JP" altLang="en-US" sz="1200" b="0" i="0" baseline="0">
              <a:solidFill>
                <a:schemeClr val="dk1"/>
              </a:solidFill>
              <a:effectLst/>
              <a:latin typeface="+mn-ea"/>
              <a:ea typeface="+mn-ea"/>
              <a:cs typeface="+mn-cs"/>
            </a:rPr>
            <a:t>、</a:t>
          </a:r>
          <a:r>
            <a:rPr lang="ja-JP" altLang="ja-JP" sz="1200" b="0" i="0" baseline="0">
              <a:solidFill>
                <a:schemeClr val="dk1"/>
              </a:solidFill>
              <a:effectLst/>
              <a:latin typeface="+mn-ea"/>
              <a:ea typeface="+mn-ea"/>
              <a:cs typeface="+mn-cs"/>
            </a:rPr>
            <a:t>児童手当</a:t>
          </a:r>
          <a:r>
            <a:rPr lang="ja-JP" altLang="en-US" sz="1200" b="0" i="0" baseline="0">
              <a:solidFill>
                <a:schemeClr val="dk1"/>
              </a:solidFill>
              <a:effectLst/>
              <a:latin typeface="+mn-ea"/>
              <a:ea typeface="+mn-ea"/>
              <a:cs typeface="+mn-cs"/>
            </a:rPr>
            <a:t>が</a:t>
          </a:r>
          <a:r>
            <a:rPr lang="ja-JP" altLang="ja-JP" sz="1200" b="0" i="0" baseline="0">
              <a:solidFill>
                <a:schemeClr val="dk1"/>
              </a:solidFill>
              <a:effectLst/>
              <a:latin typeface="+mn-ea"/>
              <a:ea typeface="+mn-ea"/>
              <a:cs typeface="+mn-cs"/>
            </a:rPr>
            <a:t>所得制限の導入等により、前年度に引き続き減額して</a:t>
          </a:r>
          <a:r>
            <a:rPr lang="ja-JP" altLang="en-US" sz="1200" b="0" i="0" baseline="0">
              <a:solidFill>
                <a:schemeClr val="dk1"/>
              </a:solidFill>
              <a:effectLst/>
              <a:latin typeface="+mn-ea"/>
              <a:ea typeface="+mn-ea"/>
              <a:cs typeface="+mn-cs"/>
            </a:rPr>
            <a:t>いるが、</a:t>
          </a:r>
          <a:r>
            <a:rPr lang="ja-JP" altLang="ja-JP" sz="1200" b="0" i="0" baseline="0">
              <a:solidFill>
                <a:schemeClr val="dk1"/>
              </a:solidFill>
              <a:effectLst/>
              <a:latin typeface="+mn-ea"/>
              <a:ea typeface="+mn-ea"/>
              <a:cs typeface="+mn-cs"/>
            </a:rPr>
            <a:t>生活保護費</a:t>
          </a:r>
          <a:r>
            <a:rPr lang="ja-JP" altLang="en-US" sz="1200" b="0" i="0" baseline="0">
              <a:solidFill>
                <a:schemeClr val="dk1"/>
              </a:solidFill>
              <a:effectLst/>
              <a:latin typeface="+mn-ea"/>
              <a:ea typeface="+mn-ea"/>
              <a:cs typeface="+mn-cs"/>
            </a:rPr>
            <a:t>、介護給付費等事業費の増などにより前年度</a:t>
          </a:r>
          <a:r>
            <a:rPr lang="en-US" altLang="ja-JP" sz="1200" b="0" i="0" baseline="0">
              <a:solidFill>
                <a:schemeClr val="dk1"/>
              </a:solidFill>
              <a:effectLst/>
              <a:latin typeface="+mn-ea"/>
              <a:ea typeface="+mn-ea"/>
              <a:cs typeface="+mn-cs"/>
            </a:rPr>
            <a:t>0.8</a:t>
          </a:r>
          <a:r>
            <a:rPr lang="ja-JP" altLang="en-US" sz="1200" b="0" i="0" baseline="0">
              <a:solidFill>
                <a:schemeClr val="dk1"/>
              </a:solidFill>
              <a:effectLst/>
              <a:latin typeface="+mn-ea"/>
              <a:ea typeface="+mn-ea"/>
              <a:cs typeface="+mn-cs"/>
            </a:rPr>
            <a:t>ポイント増加している。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62</xdr:row>
      <xdr:rowOff>50800</xdr:rowOff>
    </xdr:to>
    <xdr:cxnSp macro="">
      <xdr:nvCxnSpPr>
        <xdr:cNvPr id="180" name="直線コネクタ 179"/>
        <xdr:cNvCxnSpPr/>
      </xdr:nvCxnSpPr>
      <xdr:spPr>
        <a:xfrm flipV="1">
          <a:off x="4826000" y="89852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22877</xdr:rowOff>
    </xdr:from>
    <xdr:ext cx="762000" cy="259045"/>
    <xdr:sp macro="" textlink="">
      <xdr:nvSpPr>
        <xdr:cNvPr id="181"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50800</xdr:rowOff>
    </xdr:from>
    <xdr:to>
      <xdr:col>7</xdr:col>
      <xdr:colOff>104775</xdr:colOff>
      <xdr:row>62</xdr:row>
      <xdr:rowOff>50800</xdr:rowOff>
    </xdr:to>
    <xdr:cxnSp macro="">
      <xdr:nvCxnSpPr>
        <xdr:cNvPr id="182" name="直線コネクタ 181"/>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3"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4" name="直線コネクタ 183"/>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58</xdr:row>
      <xdr:rowOff>50800</xdr:rowOff>
    </xdr:to>
    <xdr:cxnSp macro="">
      <xdr:nvCxnSpPr>
        <xdr:cNvPr id="185" name="直線コネクタ 184"/>
        <xdr:cNvCxnSpPr/>
      </xdr:nvCxnSpPr>
      <xdr:spPr>
        <a:xfrm>
          <a:off x="3987800" y="9842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7" name="フローチャート : 判断 186"/>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107950</xdr:rowOff>
    </xdr:from>
    <xdr:to>
      <xdr:col>5</xdr:col>
      <xdr:colOff>549275</xdr:colOff>
      <xdr:row>57</xdr:row>
      <xdr:rowOff>69850</xdr:rowOff>
    </xdr:to>
    <xdr:cxnSp macro="">
      <xdr:nvCxnSpPr>
        <xdr:cNvPr id="188" name="直線コネクタ 187"/>
        <xdr:cNvCxnSpPr/>
      </xdr:nvCxnSpPr>
      <xdr:spPr>
        <a:xfrm>
          <a:off x="3098800" y="9709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89" name="フローチャート : 判断 188"/>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0" name="テキスト ボックス 189"/>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107950</xdr:rowOff>
    </xdr:from>
    <xdr:to>
      <xdr:col>4</xdr:col>
      <xdr:colOff>346075</xdr:colOff>
      <xdr:row>56</xdr:row>
      <xdr:rowOff>107950</xdr:rowOff>
    </xdr:to>
    <xdr:cxnSp macro="">
      <xdr:nvCxnSpPr>
        <xdr:cNvPr id="191" name="直線コネクタ 190"/>
        <xdr:cNvCxnSpPr/>
      </xdr:nvCxnSpPr>
      <xdr:spPr>
        <a:xfrm>
          <a:off x="2209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2" name="フローチャート : 判断 191"/>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168927</xdr:rowOff>
    </xdr:from>
    <xdr:ext cx="762000" cy="259045"/>
    <xdr:sp macro="" textlink="">
      <xdr:nvSpPr>
        <xdr:cNvPr id="193" name="テキスト ボックス 192"/>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56</xdr:row>
      <xdr:rowOff>107950</xdr:rowOff>
    </xdr:to>
    <xdr:cxnSp macro="">
      <xdr:nvCxnSpPr>
        <xdr:cNvPr id="194" name="直線コネクタ 193"/>
        <xdr:cNvCxnSpPr/>
      </xdr:nvCxnSpPr>
      <xdr:spPr>
        <a:xfrm>
          <a:off x="1320800" y="93853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5" name="フローチャート : 判断 194"/>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196" name="テキスト ボックス 195"/>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197" name="フローチャート : 判断 196"/>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198" name="テキスト ボックス 197"/>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4" name="円/楕円 203"/>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5"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6" name="円/楕円 205"/>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7" name="テキスト ボックス 206"/>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8" name="円/楕円 207"/>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9" name="テキスト ボックス 208"/>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57150</xdr:rowOff>
    </xdr:from>
    <xdr:to>
      <xdr:col>3</xdr:col>
      <xdr:colOff>193675</xdr:colOff>
      <xdr:row>56</xdr:row>
      <xdr:rowOff>158750</xdr:rowOff>
    </xdr:to>
    <xdr:sp macro="" textlink="">
      <xdr:nvSpPr>
        <xdr:cNvPr id="210" name="円/楕円 209"/>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168927</xdr:rowOff>
    </xdr:from>
    <xdr:ext cx="762000" cy="259045"/>
    <xdr:sp macro="" textlink="">
      <xdr:nvSpPr>
        <xdr:cNvPr id="211" name="テキスト ボックス 210"/>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2" name="円/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ea"/>
              <a:ea typeface="+mn-ea"/>
              <a:cs typeface="+mn-cs"/>
            </a:rPr>
            <a:t>その他の経常収支比率は類似団体平均を下回って推移しているが、年々</a:t>
          </a:r>
          <a:r>
            <a:rPr lang="ja-JP" altLang="en-US" sz="1200" b="0" i="0" baseline="0">
              <a:solidFill>
                <a:schemeClr val="dk1"/>
              </a:solidFill>
              <a:effectLst/>
              <a:latin typeface="+mn-ea"/>
              <a:ea typeface="+mn-ea"/>
              <a:cs typeface="+mn-cs"/>
            </a:rPr>
            <a:t>微増傾向である</a:t>
          </a:r>
          <a:r>
            <a:rPr lang="ja-JP" altLang="ja-JP" sz="1200" b="0" i="0" baseline="0">
              <a:solidFill>
                <a:schemeClr val="dk1"/>
              </a:solidFill>
              <a:effectLst/>
              <a:latin typeface="+mn-ea"/>
              <a:ea typeface="+mn-ea"/>
              <a:cs typeface="+mn-cs"/>
            </a:rPr>
            <a:t>。これは繰出金については介護保険事業、後期高齢者医療事業への繰出金が増加しているためで、維持補修費については、今後は老朽化した施設に対する経費の増加が見込まれる。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1" name="直線コネクタ 240"/>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4"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5" name="直線コネクタ 244"/>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31750</xdr:rowOff>
    </xdr:to>
    <xdr:cxnSp macro="">
      <xdr:nvCxnSpPr>
        <xdr:cNvPr id="246" name="直線コネクタ 245"/>
        <xdr:cNvCxnSpPr/>
      </xdr:nvCxnSpPr>
      <xdr:spPr>
        <a:xfrm>
          <a:off x="15671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47"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8" name="フローチャート : 判断 247"/>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19050</xdr:rowOff>
    </xdr:from>
    <xdr:to>
      <xdr:col>22</xdr:col>
      <xdr:colOff>565150</xdr:colOff>
      <xdr:row>55</xdr:row>
      <xdr:rowOff>31750</xdr:rowOff>
    </xdr:to>
    <xdr:cxnSp macro="">
      <xdr:nvCxnSpPr>
        <xdr:cNvPr id="249" name="直線コネクタ 248"/>
        <xdr:cNvCxnSpPr/>
      </xdr:nvCxnSpPr>
      <xdr:spPr>
        <a:xfrm>
          <a:off x="14782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0" name="フローチャート : 判断 249"/>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1" name="テキスト ボックス 250"/>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55</xdr:row>
      <xdr:rowOff>19050</xdr:rowOff>
    </xdr:to>
    <xdr:cxnSp macro="">
      <xdr:nvCxnSpPr>
        <xdr:cNvPr id="252" name="直線コネクタ 251"/>
        <xdr:cNvCxnSpPr/>
      </xdr:nvCxnSpPr>
      <xdr:spPr>
        <a:xfrm>
          <a:off x="13893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3" name="フローチャート : 判断 252"/>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54" name="テキスト ボックス 253"/>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63500</xdr:rowOff>
    </xdr:from>
    <xdr:to>
      <xdr:col>20</xdr:col>
      <xdr:colOff>158750</xdr:colOff>
      <xdr:row>54</xdr:row>
      <xdr:rowOff>127000</xdr:rowOff>
    </xdr:to>
    <xdr:cxnSp macro="">
      <xdr:nvCxnSpPr>
        <xdr:cNvPr id="255" name="直線コネクタ 254"/>
        <xdr:cNvCxnSpPr/>
      </xdr:nvCxnSpPr>
      <xdr:spPr>
        <a:xfrm>
          <a:off x="13004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6" name="フローチャート :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63500</xdr:rowOff>
    </xdr:from>
    <xdr:to>
      <xdr:col>19</xdr:col>
      <xdr:colOff>6350</xdr:colOff>
      <xdr:row>56</xdr:row>
      <xdr:rowOff>165100</xdr:rowOff>
    </xdr:to>
    <xdr:sp macro="" textlink="">
      <xdr:nvSpPr>
        <xdr:cNvPr id="258" name="フローチャート : 判断 257"/>
        <xdr:cNvSpPr/>
      </xdr:nvSpPr>
      <xdr:spPr>
        <a:xfrm>
          <a:off x="12954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149877</xdr:rowOff>
    </xdr:from>
    <xdr:ext cx="762000" cy="259045"/>
    <xdr:sp macro="" textlink="">
      <xdr:nvSpPr>
        <xdr:cNvPr id="259" name="テキスト ボックス 258"/>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65" name="円/楕円 264"/>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66"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67" name="円/楕円 266"/>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68" name="テキスト ボックス 26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139700</xdr:rowOff>
    </xdr:from>
    <xdr:to>
      <xdr:col>21</xdr:col>
      <xdr:colOff>412750</xdr:colOff>
      <xdr:row>55</xdr:row>
      <xdr:rowOff>69850</xdr:rowOff>
    </xdr:to>
    <xdr:sp macro="" textlink="">
      <xdr:nvSpPr>
        <xdr:cNvPr id="269" name="円/楕円 268"/>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80027</xdr:rowOff>
    </xdr:from>
    <xdr:ext cx="762000" cy="259045"/>
    <xdr:sp macro="" textlink="">
      <xdr:nvSpPr>
        <xdr:cNvPr id="270" name="テキスト ボックス 269"/>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1" name="円/楕円 270"/>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2" name="テキスト ボックス 271"/>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12700</xdr:rowOff>
    </xdr:from>
    <xdr:to>
      <xdr:col>19</xdr:col>
      <xdr:colOff>6350</xdr:colOff>
      <xdr:row>54</xdr:row>
      <xdr:rowOff>114300</xdr:rowOff>
    </xdr:to>
    <xdr:sp macro="" textlink="">
      <xdr:nvSpPr>
        <xdr:cNvPr id="273" name="円/楕円 272"/>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124477</xdr:rowOff>
    </xdr:from>
    <xdr:ext cx="762000" cy="259045"/>
    <xdr:sp macro="" textlink="">
      <xdr:nvSpPr>
        <xdr:cNvPr id="274" name="テキスト ボックス 273"/>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ea"/>
              <a:ea typeface="+mn-ea"/>
              <a:cs typeface="+mn-cs"/>
            </a:rPr>
            <a:t>類似団体平均を上回っているのは、下水道、市民病院事業への負担金が多いためだが、負担金の額は横ばいから減少傾向にある。</a:t>
          </a:r>
          <a:endParaRPr lang="en-US" altLang="ja-JP" sz="1200" b="0" i="0" baseline="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年度は</a:t>
          </a:r>
          <a:r>
            <a:rPr lang="ja-JP" altLang="en-US" sz="1200" b="0" i="0" baseline="0">
              <a:solidFill>
                <a:schemeClr val="dk1"/>
              </a:solidFill>
              <a:effectLst/>
              <a:latin typeface="+mn-ea"/>
              <a:ea typeface="+mn-ea"/>
              <a:cs typeface="+mn-cs"/>
            </a:rPr>
            <a:t>辻堂駅周辺地域都市再生事業償還金、雨水処理等負担金</a:t>
          </a:r>
          <a:r>
            <a:rPr lang="ja-JP" altLang="ja-JP" sz="1200" b="0" i="0" baseline="0">
              <a:solidFill>
                <a:schemeClr val="dk1"/>
              </a:solidFill>
              <a:effectLst/>
              <a:latin typeface="+mn-ea"/>
              <a:ea typeface="+mn-ea"/>
              <a:cs typeface="+mn-cs"/>
            </a:rPr>
            <a:t>の増などにより事業費は増であるが、近年ではほぼ横ばいの金額であるため、</a:t>
          </a:r>
          <a:r>
            <a:rPr lang="ja-JP" altLang="en-US" sz="1200" b="0" i="0" baseline="0">
              <a:solidFill>
                <a:schemeClr val="dk1"/>
              </a:solidFill>
              <a:effectLst/>
              <a:latin typeface="+mn-ea"/>
              <a:ea typeface="+mn-ea"/>
              <a:cs typeface="+mn-cs"/>
            </a:rPr>
            <a:t>結果的には</a:t>
          </a:r>
          <a:r>
            <a:rPr lang="ja-JP" altLang="ja-JP" sz="1200" b="0" i="0" baseline="0">
              <a:solidFill>
                <a:schemeClr val="dk1"/>
              </a:solidFill>
              <a:effectLst/>
              <a:latin typeface="+mn-ea"/>
              <a:ea typeface="+mn-ea"/>
              <a:cs typeface="+mn-cs"/>
            </a:rPr>
            <a:t>年度ごとの推移については減少傾向が見込まれる。</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1" name="直線コネクタ 300"/>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3" name="直線コネクタ 30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4"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5" name="直線コネクタ 304"/>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115570</xdr:rowOff>
    </xdr:to>
    <xdr:cxnSp macro="">
      <xdr:nvCxnSpPr>
        <xdr:cNvPr id="306" name="直線コネクタ 305"/>
        <xdr:cNvCxnSpPr/>
      </xdr:nvCxnSpPr>
      <xdr:spPr>
        <a:xfrm flipV="1">
          <a:off x="15671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07"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08" name="フローチャート : 判断 307"/>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168910</xdr:rowOff>
    </xdr:to>
    <xdr:cxnSp macro="">
      <xdr:nvCxnSpPr>
        <xdr:cNvPr id="309" name="直線コネクタ 308"/>
        <xdr:cNvCxnSpPr/>
      </xdr:nvCxnSpPr>
      <xdr:spPr>
        <a:xfrm flipV="1">
          <a:off x="14782800" y="645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0" name="フローチャート : 判断 309"/>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1" name="テキスト ボックス 310"/>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168910</xdr:rowOff>
    </xdr:from>
    <xdr:to>
      <xdr:col>21</xdr:col>
      <xdr:colOff>361950</xdr:colOff>
      <xdr:row>38</xdr:row>
      <xdr:rowOff>12700</xdr:rowOff>
    </xdr:to>
    <xdr:cxnSp macro="">
      <xdr:nvCxnSpPr>
        <xdr:cNvPr id="312" name="直線コネクタ 311"/>
        <xdr:cNvCxnSpPr/>
      </xdr:nvCxnSpPr>
      <xdr:spPr>
        <a:xfrm flipV="1">
          <a:off x="13893800" y="651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3" name="フローチャート : 判断 312"/>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1287</xdr:rowOff>
    </xdr:from>
    <xdr:ext cx="762000" cy="259045"/>
    <xdr:sp macro="" textlink="">
      <xdr:nvSpPr>
        <xdr:cNvPr id="314" name="テキスト ボックス 313"/>
        <xdr:cNvSpPr txBox="1"/>
      </xdr:nvSpPr>
      <xdr:spPr>
        <a:xfrm>
          <a:off x="14401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153670</xdr:rowOff>
    </xdr:from>
    <xdr:to>
      <xdr:col>20</xdr:col>
      <xdr:colOff>158750</xdr:colOff>
      <xdr:row>38</xdr:row>
      <xdr:rowOff>12700</xdr:rowOff>
    </xdr:to>
    <xdr:cxnSp macro="">
      <xdr:nvCxnSpPr>
        <xdr:cNvPr id="315" name="直線コネクタ 314"/>
        <xdr:cNvCxnSpPr/>
      </xdr:nvCxnSpPr>
      <xdr:spPr>
        <a:xfrm>
          <a:off x="13004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16" name="フローチャート : 判断 315"/>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17" name="テキスト ボックス 316"/>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8" name="フローチャート : 判断 317"/>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9" name="テキスト ボックス 318"/>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5" name="円/楕円 324"/>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6"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27" name="円/楕円 326"/>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28" name="テキスト ボックス 327"/>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118110</xdr:rowOff>
    </xdr:from>
    <xdr:to>
      <xdr:col>21</xdr:col>
      <xdr:colOff>412750</xdr:colOff>
      <xdr:row>38</xdr:row>
      <xdr:rowOff>48260</xdr:rowOff>
    </xdr:to>
    <xdr:sp macro="" textlink="">
      <xdr:nvSpPr>
        <xdr:cNvPr id="329" name="円/楕円 328"/>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33037</xdr:rowOff>
    </xdr:from>
    <xdr:ext cx="762000" cy="259045"/>
    <xdr:sp macro="" textlink="">
      <xdr:nvSpPr>
        <xdr:cNvPr id="330" name="テキスト ボックス 329"/>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133350</xdr:rowOff>
    </xdr:from>
    <xdr:to>
      <xdr:col>20</xdr:col>
      <xdr:colOff>209550</xdr:colOff>
      <xdr:row>38</xdr:row>
      <xdr:rowOff>63500</xdr:rowOff>
    </xdr:to>
    <xdr:sp macro="" textlink="">
      <xdr:nvSpPr>
        <xdr:cNvPr id="331" name="円/楕円 330"/>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32" name="テキスト ボックス 331"/>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102870</xdr:rowOff>
    </xdr:from>
    <xdr:to>
      <xdr:col>19</xdr:col>
      <xdr:colOff>6350</xdr:colOff>
      <xdr:row>38</xdr:row>
      <xdr:rowOff>33020</xdr:rowOff>
    </xdr:to>
    <xdr:sp macro="" textlink="">
      <xdr:nvSpPr>
        <xdr:cNvPr id="333" name="円/楕円 332"/>
        <xdr:cNvSpPr/>
      </xdr:nvSpPr>
      <xdr:spPr>
        <a:xfrm>
          <a:off x="12954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17797</xdr:rowOff>
    </xdr:from>
    <xdr:ext cx="762000" cy="259045"/>
    <xdr:sp macro="" textlink="">
      <xdr:nvSpPr>
        <xdr:cNvPr id="334" name="テキスト ボックス 333"/>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ea"/>
              <a:ea typeface="+mn-ea"/>
              <a:cs typeface="+mn-cs"/>
            </a:rPr>
            <a:t>公債費については、臨時財政対策債に係る償還額が増加しているが、その他の償還金については償還が進み、公債費全体</a:t>
          </a:r>
          <a:r>
            <a:rPr lang="ja-JP" altLang="en-US" sz="1200" b="0" i="0" baseline="0">
              <a:solidFill>
                <a:schemeClr val="dk1"/>
              </a:solidFill>
              <a:effectLst/>
              <a:latin typeface="+mn-ea"/>
              <a:ea typeface="+mn-ea"/>
              <a:cs typeface="+mn-cs"/>
            </a:rPr>
            <a:t>（元利償還金）</a:t>
          </a:r>
          <a:r>
            <a:rPr lang="ja-JP" altLang="ja-JP" sz="1200" b="0" i="0" baseline="0">
              <a:solidFill>
                <a:schemeClr val="dk1"/>
              </a:solidFill>
              <a:effectLst/>
              <a:latin typeface="+mn-ea"/>
              <a:ea typeface="+mn-ea"/>
              <a:cs typeface="+mn-cs"/>
            </a:rPr>
            <a:t>としては減少しており、</a:t>
          </a:r>
          <a:r>
            <a:rPr lang="en-US" altLang="ja-JP" sz="1200" b="0" i="0" baseline="0">
              <a:solidFill>
                <a:schemeClr val="dk1"/>
              </a:solidFill>
              <a:effectLst/>
              <a:latin typeface="+mn-ea"/>
              <a:ea typeface="+mn-ea"/>
              <a:cs typeface="+mn-cs"/>
            </a:rPr>
            <a:t>0.5</a:t>
          </a:r>
          <a:r>
            <a:rPr lang="ja-JP" altLang="en-US" sz="1200" b="0" i="0" baseline="0">
              <a:solidFill>
                <a:schemeClr val="dk1"/>
              </a:solidFill>
              <a:effectLst/>
              <a:latin typeface="+mn-ea"/>
              <a:ea typeface="+mn-ea"/>
              <a:cs typeface="+mn-cs"/>
            </a:rPr>
            <a:t>ポイント</a:t>
          </a:r>
          <a:r>
            <a:rPr lang="ja-JP" altLang="ja-JP" sz="1200" b="0" i="0" baseline="0">
              <a:solidFill>
                <a:schemeClr val="dk1"/>
              </a:solidFill>
              <a:effectLst/>
              <a:latin typeface="+mn-ea"/>
              <a:ea typeface="+mn-ea"/>
              <a:cs typeface="+mn-cs"/>
            </a:rPr>
            <a:t>の減となった。</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58" name="直線コネクタ 357"/>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59"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0" name="直線コネクタ 359"/>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1"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2" name="直線コネクタ 361"/>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86995</xdr:rowOff>
    </xdr:from>
    <xdr:to>
      <xdr:col>7</xdr:col>
      <xdr:colOff>15875</xdr:colOff>
      <xdr:row>74</xdr:row>
      <xdr:rowOff>115570</xdr:rowOff>
    </xdr:to>
    <xdr:cxnSp macro="">
      <xdr:nvCxnSpPr>
        <xdr:cNvPr id="363" name="直線コネクタ 362"/>
        <xdr:cNvCxnSpPr/>
      </xdr:nvCxnSpPr>
      <xdr:spPr>
        <a:xfrm flipV="1">
          <a:off x="3987800" y="127742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71137</xdr:rowOff>
    </xdr:from>
    <xdr:ext cx="762000" cy="259045"/>
    <xdr:sp macro="" textlink="">
      <xdr:nvSpPr>
        <xdr:cNvPr id="364"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5" name="フローチャート : 判断 364"/>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115570</xdr:rowOff>
    </xdr:from>
    <xdr:to>
      <xdr:col>5</xdr:col>
      <xdr:colOff>549275</xdr:colOff>
      <xdr:row>74</xdr:row>
      <xdr:rowOff>132715</xdr:rowOff>
    </xdr:to>
    <xdr:cxnSp macro="">
      <xdr:nvCxnSpPr>
        <xdr:cNvPr id="366" name="直線コネクタ 365"/>
        <xdr:cNvCxnSpPr/>
      </xdr:nvCxnSpPr>
      <xdr:spPr>
        <a:xfrm flipV="1">
          <a:off x="3098800" y="128028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7" name="フローチャート : 判断 366"/>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42563</xdr:rowOff>
    </xdr:from>
    <xdr:ext cx="736600" cy="259045"/>
    <xdr:sp macro="" textlink="">
      <xdr:nvSpPr>
        <xdr:cNvPr id="368" name="テキスト ボックス 367"/>
        <xdr:cNvSpPr txBox="1"/>
      </xdr:nvSpPr>
      <xdr:spPr>
        <a:xfrm>
          <a:off x="3606800" y="1307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132715</xdr:rowOff>
    </xdr:from>
    <xdr:to>
      <xdr:col>4</xdr:col>
      <xdr:colOff>346075</xdr:colOff>
      <xdr:row>74</xdr:row>
      <xdr:rowOff>155575</xdr:rowOff>
    </xdr:to>
    <xdr:cxnSp macro="">
      <xdr:nvCxnSpPr>
        <xdr:cNvPr id="369" name="直線コネクタ 368"/>
        <xdr:cNvCxnSpPr/>
      </xdr:nvCxnSpPr>
      <xdr:spPr>
        <a:xfrm flipV="1">
          <a:off x="2209800" y="128200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0" name="フローチャート : 判断 369"/>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53991</xdr:rowOff>
    </xdr:from>
    <xdr:ext cx="762000" cy="259045"/>
    <xdr:sp macro="" textlink="">
      <xdr:nvSpPr>
        <xdr:cNvPr id="371" name="テキスト ボックス 370"/>
        <xdr:cNvSpPr txBox="1"/>
      </xdr:nvSpPr>
      <xdr:spPr>
        <a:xfrm>
          <a:off x="2717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144145</xdr:rowOff>
    </xdr:from>
    <xdr:to>
      <xdr:col>3</xdr:col>
      <xdr:colOff>142875</xdr:colOff>
      <xdr:row>74</xdr:row>
      <xdr:rowOff>155575</xdr:rowOff>
    </xdr:to>
    <xdr:cxnSp macro="">
      <xdr:nvCxnSpPr>
        <xdr:cNvPr id="372" name="直線コネクタ 371"/>
        <xdr:cNvCxnSpPr/>
      </xdr:nvCxnSpPr>
      <xdr:spPr>
        <a:xfrm>
          <a:off x="1320800" y="128314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167640</xdr:rowOff>
    </xdr:from>
    <xdr:to>
      <xdr:col>3</xdr:col>
      <xdr:colOff>193675</xdr:colOff>
      <xdr:row>75</xdr:row>
      <xdr:rowOff>97790</xdr:rowOff>
    </xdr:to>
    <xdr:sp macro="" textlink="">
      <xdr:nvSpPr>
        <xdr:cNvPr id="373" name="フローチャート : 判断 372"/>
        <xdr:cNvSpPr/>
      </xdr:nvSpPr>
      <xdr:spPr>
        <a:xfrm>
          <a:off x="2159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82566</xdr:rowOff>
    </xdr:from>
    <xdr:ext cx="762000" cy="259045"/>
    <xdr:sp macro="" textlink="">
      <xdr:nvSpPr>
        <xdr:cNvPr id="374" name="テキスト ボックス 373"/>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24765</xdr:rowOff>
    </xdr:from>
    <xdr:to>
      <xdr:col>1</xdr:col>
      <xdr:colOff>676275</xdr:colOff>
      <xdr:row>75</xdr:row>
      <xdr:rowOff>126365</xdr:rowOff>
    </xdr:to>
    <xdr:sp macro="" textlink="">
      <xdr:nvSpPr>
        <xdr:cNvPr id="375" name="フローチャート : 判断 374"/>
        <xdr:cNvSpPr/>
      </xdr:nvSpPr>
      <xdr:spPr>
        <a:xfrm>
          <a:off x="12700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111141</xdr:rowOff>
    </xdr:from>
    <xdr:ext cx="762000" cy="259045"/>
    <xdr:sp macro="" textlink="">
      <xdr:nvSpPr>
        <xdr:cNvPr id="376" name="テキスト ボックス 375"/>
        <xdr:cNvSpPr txBox="1"/>
      </xdr:nvSpPr>
      <xdr:spPr>
        <a:xfrm>
          <a:off x="9398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36195</xdr:rowOff>
    </xdr:from>
    <xdr:to>
      <xdr:col>7</xdr:col>
      <xdr:colOff>66675</xdr:colOff>
      <xdr:row>74</xdr:row>
      <xdr:rowOff>137795</xdr:rowOff>
    </xdr:to>
    <xdr:sp macro="" textlink="">
      <xdr:nvSpPr>
        <xdr:cNvPr id="382" name="円/楕円 381"/>
        <xdr:cNvSpPr/>
      </xdr:nvSpPr>
      <xdr:spPr>
        <a:xfrm>
          <a:off x="4775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52722</xdr:rowOff>
    </xdr:from>
    <xdr:ext cx="762000" cy="259045"/>
    <xdr:sp macro="" textlink="">
      <xdr:nvSpPr>
        <xdr:cNvPr id="383" name="公債費該当値テキスト"/>
        <xdr:cNvSpPr txBox="1"/>
      </xdr:nvSpPr>
      <xdr:spPr>
        <a:xfrm>
          <a:off x="49149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64770</xdr:rowOff>
    </xdr:from>
    <xdr:to>
      <xdr:col>5</xdr:col>
      <xdr:colOff>600075</xdr:colOff>
      <xdr:row>74</xdr:row>
      <xdr:rowOff>166370</xdr:rowOff>
    </xdr:to>
    <xdr:sp macro="" textlink="">
      <xdr:nvSpPr>
        <xdr:cNvPr id="384" name="円/楕円 383"/>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5097</xdr:rowOff>
    </xdr:from>
    <xdr:ext cx="736600" cy="259045"/>
    <xdr:sp macro="" textlink="">
      <xdr:nvSpPr>
        <xdr:cNvPr id="385" name="テキスト ボックス 384"/>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81915</xdr:rowOff>
    </xdr:from>
    <xdr:to>
      <xdr:col>4</xdr:col>
      <xdr:colOff>396875</xdr:colOff>
      <xdr:row>75</xdr:row>
      <xdr:rowOff>12065</xdr:rowOff>
    </xdr:to>
    <xdr:sp macro="" textlink="">
      <xdr:nvSpPr>
        <xdr:cNvPr id="386" name="円/楕円 385"/>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22242</xdr:rowOff>
    </xdr:from>
    <xdr:ext cx="762000" cy="259045"/>
    <xdr:sp macro="" textlink="">
      <xdr:nvSpPr>
        <xdr:cNvPr id="387" name="テキスト ボックス 386"/>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104775</xdr:rowOff>
    </xdr:from>
    <xdr:to>
      <xdr:col>3</xdr:col>
      <xdr:colOff>193675</xdr:colOff>
      <xdr:row>75</xdr:row>
      <xdr:rowOff>34925</xdr:rowOff>
    </xdr:to>
    <xdr:sp macro="" textlink="">
      <xdr:nvSpPr>
        <xdr:cNvPr id="388" name="円/楕円 387"/>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45102</xdr:rowOff>
    </xdr:from>
    <xdr:ext cx="762000" cy="259045"/>
    <xdr:sp macro="" textlink="">
      <xdr:nvSpPr>
        <xdr:cNvPr id="389" name="テキスト ボックス 388"/>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93345</xdr:rowOff>
    </xdr:from>
    <xdr:to>
      <xdr:col>1</xdr:col>
      <xdr:colOff>676275</xdr:colOff>
      <xdr:row>75</xdr:row>
      <xdr:rowOff>23495</xdr:rowOff>
    </xdr:to>
    <xdr:sp macro="" textlink="">
      <xdr:nvSpPr>
        <xdr:cNvPr id="390" name="円/楕円 389"/>
        <xdr:cNvSpPr/>
      </xdr:nvSpPr>
      <xdr:spPr>
        <a:xfrm>
          <a:off x="1270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33672</xdr:rowOff>
    </xdr:from>
    <xdr:ext cx="762000" cy="259045"/>
    <xdr:sp macro="" textlink="">
      <xdr:nvSpPr>
        <xdr:cNvPr id="391" name="テキスト ボックス 390"/>
        <xdr:cNvSpPr txBox="1"/>
      </xdr:nvSpPr>
      <xdr:spPr>
        <a:xfrm>
          <a:off x="939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ea"/>
              <a:ea typeface="+mn-ea"/>
              <a:cs typeface="+mn-cs"/>
            </a:rPr>
            <a:t>扶助費</a:t>
          </a:r>
          <a:r>
            <a:rPr lang="ja-JP" altLang="en-US" sz="1200" b="0" i="0" baseline="0">
              <a:solidFill>
                <a:schemeClr val="dk1"/>
              </a:solidFill>
              <a:effectLst/>
              <a:latin typeface="+mn-ea"/>
              <a:ea typeface="+mn-ea"/>
              <a:cs typeface="+mn-cs"/>
            </a:rPr>
            <a:t>は</a:t>
          </a:r>
          <a:r>
            <a:rPr lang="ja-JP" altLang="ja-JP" sz="1200" b="0" i="0" baseline="0">
              <a:solidFill>
                <a:schemeClr val="dk1"/>
              </a:solidFill>
              <a:effectLst/>
              <a:latin typeface="+mn-ea"/>
              <a:ea typeface="+mn-ea"/>
              <a:cs typeface="+mn-cs"/>
            </a:rPr>
            <a:t>、児童手当の所得制限の導入等によ</a:t>
          </a:r>
          <a:r>
            <a:rPr lang="ja-JP" altLang="en-US" sz="1200" b="0" i="0" baseline="0">
              <a:solidFill>
                <a:schemeClr val="dk1"/>
              </a:solidFill>
              <a:effectLst/>
              <a:latin typeface="+mn-ea"/>
              <a:ea typeface="+mn-ea"/>
              <a:cs typeface="+mn-cs"/>
            </a:rPr>
            <a:t>る</a:t>
          </a:r>
          <a:r>
            <a:rPr lang="ja-JP" altLang="ja-JP" sz="1200" b="0" i="0" baseline="0">
              <a:solidFill>
                <a:schemeClr val="dk1"/>
              </a:solidFill>
              <a:effectLst/>
              <a:latin typeface="+mn-ea"/>
              <a:ea typeface="+mn-ea"/>
              <a:cs typeface="+mn-cs"/>
            </a:rPr>
            <a:t>減</a:t>
          </a:r>
          <a:r>
            <a:rPr lang="ja-JP" altLang="en-US" sz="1200" b="0" i="0" baseline="0">
              <a:solidFill>
                <a:schemeClr val="dk1"/>
              </a:solidFill>
              <a:effectLst/>
              <a:latin typeface="+mn-ea"/>
              <a:ea typeface="+mn-ea"/>
              <a:cs typeface="+mn-cs"/>
            </a:rPr>
            <a:t>がある</a:t>
          </a:r>
          <a:r>
            <a:rPr lang="ja-JP" altLang="ja-JP" sz="1200" b="0" i="0" baseline="0">
              <a:solidFill>
                <a:schemeClr val="dk1"/>
              </a:solidFill>
              <a:effectLst/>
              <a:latin typeface="+mn-ea"/>
              <a:ea typeface="+mn-ea"/>
              <a:cs typeface="+mn-cs"/>
            </a:rPr>
            <a:t>も、介護給付費・生活保護費・児童保育課委託費などの伸びが影響し</a:t>
          </a:r>
          <a:r>
            <a:rPr lang="en-US" altLang="ja-JP" sz="1200" b="0" i="0" baseline="0">
              <a:solidFill>
                <a:schemeClr val="dk1"/>
              </a:solidFill>
              <a:effectLst/>
              <a:latin typeface="+mn-ea"/>
              <a:ea typeface="+mn-ea"/>
              <a:cs typeface="+mn-cs"/>
            </a:rPr>
            <a:t>0.8%</a:t>
          </a:r>
          <a:r>
            <a:rPr lang="ja-JP" altLang="ja-JP" sz="1200" b="0" i="0" baseline="0">
              <a:solidFill>
                <a:schemeClr val="dk1"/>
              </a:solidFill>
              <a:effectLst/>
              <a:latin typeface="+mn-ea"/>
              <a:ea typeface="+mn-ea"/>
              <a:cs typeface="+mn-cs"/>
            </a:rPr>
            <a:t>の増である。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人件費は本市独自の給与削減により</a:t>
          </a:r>
          <a:r>
            <a:rPr lang="en-US" altLang="ja-JP" sz="1200" b="0" i="0" baseline="0">
              <a:solidFill>
                <a:schemeClr val="dk1"/>
              </a:solidFill>
              <a:effectLst/>
              <a:latin typeface="+mn-ea"/>
              <a:ea typeface="+mn-ea"/>
              <a:cs typeface="+mn-cs"/>
            </a:rPr>
            <a:t>1.6</a:t>
          </a:r>
          <a:r>
            <a:rPr lang="ja-JP" altLang="ja-JP" sz="1200" b="0" i="0" baseline="0">
              <a:solidFill>
                <a:schemeClr val="dk1"/>
              </a:solidFill>
              <a:effectLst/>
              <a:latin typeface="+mn-ea"/>
              <a:ea typeface="+mn-ea"/>
              <a:cs typeface="+mn-cs"/>
            </a:rPr>
            <a:t>％減、補助費等は</a:t>
          </a:r>
          <a:r>
            <a:rPr lang="en-US" altLang="ja-JP" sz="1200" b="0" i="0" baseline="0">
              <a:solidFill>
                <a:schemeClr val="dk1"/>
              </a:solidFill>
              <a:effectLst/>
              <a:latin typeface="+mn-ea"/>
              <a:ea typeface="+mn-ea"/>
              <a:cs typeface="+mn-cs"/>
            </a:rPr>
            <a:t>0.3%</a:t>
          </a:r>
          <a:r>
            <a:rPr lang="ja-JP" altLang="ja-JP" sz="1200" b="0" i="0" baseline="0">
              <a:solidFill>
                <a:schemeClr val="dk1"/>
              </a:solidFill>
              <a:effectLst/>
              <a:latin typeface="+mn-ea"/>
              <a:ea typeface="+mn-ea"/>
              <a:cs typeface="+mn-cs"/>
            </a:rPr>
            <a:t>減などにより、全体としての消費的経費は、</a:t>
          </a:r>
          <a:r>
            <a:rPr lang="en-US" altLang="ja-JP" sz="1200" b="0" i="0" baseline="0">
              <a:solidFill>
                <a:schemeClr val="dk1"/>
              </a:solidFill>
              <a:effectLst/>
              <a:latin typeface="+mn-ea"/>
              <a:ea typeface="+mn-ea"/>
              <a:cs typeface="+mn-cs"/>
            </a:rPr>
            <a:t>1.3%</a:t>
          </a:r>
          <a:r>
            <a:rPr lang="ja-JP" altLang="ja-JP" sz="1200" b="0" i="0" baseline="0">
              <a:solidFill>
                <a:schemeClr val="dk1"/>
              </a:solidFill>
              <a:effectLst/>
              <a:latin typeface="+mn-ea"/>
              <a:ea typeface="+mn-ea"/>
              <a:cs typeface="+mn-cs"/>
            </a:rPr>
            <a:t>の減となった。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経常収支比率は平成</a:t>
          </a:r>
          <a:r>
            <a:rPr lang="en-US" altLang="ja-JP" sz="1200" b="0" i="0" baseline="0">
              <a:solidFill>
                <a:schemeClr val="dk1"/>
              </a:solidFill>
              <a:effectLst/>
              <a:latin typeface="+mn-ea"/>
              <a:ea typeface="+mn-ea"/>
              <a:cs typeface="+mn-cs"/>
            </a:rPr>
            <a:t>23</a:t>
          </a:r>
          <a:r>
            <a:rPr lang="ja-JP" altLang="ja-JP" sz="1200" b="0" i="0" baseline="0">
              <a:solidFill>
                <a:schemeClr val="dk1"/>
              </a:solidFill>
              <a:effectLst/>
              <a:latin typeface="+mn-ea"/>
              <a:ea typeface="+mn-ea"/>
              <a:cs typeface="+mn-cs"/>
            </a:rPr>
            <a:t>年度までは増傾向で推移してきたが、平成</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年度は</a:t>
          </a:r>
          <a:r>
            <a:rPr lang="en-US" altLang="ja-JP" sz="1200" b="0" i="0" baseline="0">
              <a:solidFill>
                <a:schemeClr val="dk1"/>
              </a:solidFill>
              <a:effectLst/>
              <a:latin typeface="+mn-ea"/>
              <a:ea typeface="+mn-ea"/>
              <a:cs typeface="+mn-cs"/>
            </a:rPr>
            <a:t>1.7</a:t>
          </a:r>
          <a:r>
            <a:rPr lang="ja-JP" altLang="ja-JP" sz="1200" b="0" i="0" baseline="0">
              <a:solidFill>
                <a:schemeClr val="dk1"/>
              </a:solidFill>
              <a:effectLst/>
              <a:latin typeface="+mn-ea"/>
              <a:ea typeface="+mn-ea"/>
              <a:cs typeface="+mn-cs"/>
            </a:rPr>
            <a:t>％減になり、公債費以外も同様に平成</a:t>
          </a:r>
          <a:r>
            <a:rPr lang="en-US" altLang="ja-JP" sz="1200" b="0" i="0" baseline="0">
              <a:solidFill>
                <a:schemeClr val="dk1"/>
              </a:solidFill>
              <a:effectLst/>
              <a:latin typeface="+mn-ea"/>
              <a:ea typeface="+mn-ea"/>
              <a:cs typeface="+mn-cs"/>
            </a:rPr>
            <a:t>23</a:t>
          </a:r>
          <a:r>
            <a:rPr lang="ja-JP" altLang="ja-JP" sz="1200" b="0" i="0" baseline="0">
              <a:solidFill>
                <a:schemeClr val="dk1"/>
              </a:solidFill>
              <a:effectLst/>
              <a:latin typeface="+mn-ea"/>
              <a:ea typeface="+mn-ea"/>
              <a:cs typeface="+mn-cs"/>
            </a:rPr>
            <a:t>年度までは増傾向、平成</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年度は</a:t>
          </a:r>
          <a:r>
            <a:rPr lang="en-US" altLang="ja-JP" sz="1200" b="0" i="0" baseline="0">
              <a:solidFill>
                <a:schemeClr val="dk1"/>
              </a:solidFill>
              <a:effectLst/>
              <a:latin typeface="+mn-ea"/>
              <a:ea typeface="+mn-ea"/>
              <a:cs typeface="+mn-cs"/>
            </a:rPr>
            <a:t>1.2</a:t>
          </a:r>
          <a:r>
            <a:rPr lang="ja-JP" altLang="ja-JP" sz="1200" b="0" i="0" baseline="0">
              <a:solidFill>
                <a:schemeClr val="dk1"/>
              </a:solidFill>
              <a:effectLst/>
              <a:latin typeface="+mn-ea"/>
              <a:ea typeface="+mn-ea"/>
              <a:cs typeface="+mn-cs"/>
            </a:rPr>
            <a:t>％減少している。</a:t>
          </a:r>
          <a:endParaRPr lang="ja-JP" altLang="ja-JP" sz="12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7" name="直線コネクタ 416"/>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8"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9" name="直線コネクタ 418"/>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0"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1" name="直線コネクタ 420"/>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78</xdr:row>
      <xdr:rowOff>26415</xdr:rowOff>
    </xdr:to>
    <xdr:cxnSp macro="">
      <xdr:nvCxnSpPr>
        <xdr:cNvPr id="422" name="直線コネクタ 421"/>
        <xdr:cNvCxnSpPr/>
      </xdr:nvCxnSpPr>
      <xdr:spPr>
        <a:xfrm flipV="1">
          <a:off x="15671800" y="133446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17290</xdr:rowOff>
    </xdr:from>
    <xdr:ext cx="762000" cy="259045"/>
    <xdr:sp macro="" textlink="">
      <xdr:nvSpPr>
        <xdr:cNvPr id="423"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4" name="フローチャート : 判断 423"/>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81280</xdr:rowOff>
    </xdr:to>
    <xdr:cxnSp macro="">
      <xdr:nvCxnSpPr>
        <xdr:cNvPr id="425" name="直線コネクタ 424"/>
        <xdr:cNvCxnSpPr/>
      </xdr:nvCxnSpPr>
      <xdr:spPr>
        <a:xfrm flipV="1">
          <a:off x="14782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6" name="フローチャート : 判断 425"/>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27" name="テキスト ボックス 426"/>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78</xdr:row>
      <xdr:rowOff>81280</xdr:rowOff>
    </xdr:to>
    <xdr:cxnSp macro="">
      <xdr:nvCxnSpPr>
        <xdr:cNvPr id="428" name="直線コネクタ 427"/>
        <xdr:cNvCxnSpPr/>
      </xdr:nvCxnSpPr>
      <xdr:spPr>
        <a:xfrm>
          <a:off x="13893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9" name="フローチャート : 判断 428"/>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0" name="テキスト ボックス 429"/>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110998</xdr:rowOff>
    </xdr:from>
    <xdr:to>
      <xdr:col>20</xdr:col>
      <xdr:colOff>158750</xdr:colOff>
      <xdr:row>78</xdr:row>
      <xdr:rowOff>53848</xdr:rowOff>
    </xdr:to>
    <xdr:cxnSp macro="">
      <xdr:nvCxnSpPr>
        <xdr:cNvPr id="431" name="直線コネクタ 430"/>
        <xdr:cNvCxnSpPr/>
      </xdr:nvCxnSpPr>
      <xdr:spPr>
        <a:xfrm>
          <a:off x="13004800" y="133126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32" name="フローチャート : 判断 431"/>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37101</xdr:rowOff>
    </xdr:from>
    <xdr:ext cx="762000" cy="259045"/>
    <xdr:sp macro="" textlink="">
      <xdr:nvSpPr>
        <xdr:cNvPr id="433" name="テキスト ボックス 432"/>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34" name="フローチャート : 判断 433"/>
        <xdr:cNvSpPr/>
      </xdr:nvSpPr>
      <xdr:spPr>
        <a:xfrm>
          <a:off x="129540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35" name="テキスト ボックス 434"/>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41" name="円/楕円 440"/>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42"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43" name="円/楕円 442"/>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44" name="テキスト ボックス 443"/>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45" name="円/楕円 444"/>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46" name="テキスト ボックス 445"/>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xdr:rowOff>
    </xdr:from>
    <xdr:to>
      <xdr:col>20</xdr:col>
      <xdr:colOff>209550</xdr:colOff>
      <xdr:row>78</xdr:row>
      <xdr:rowOff>104648</xdr:rowOff>
    </xdr:to>
    <xdr:sp macro="" textlink="">
      <xdr:nvSpPr>
        <xdr:cNvPr id="447" name="円/楕円 446"/>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89425</xdr:rowOff>
    </xdr:from>
    <xdr:ext cx="762000" cy="259045"/>
    <xdr:sp macro="" textlink="">
      <xdr:nvSpPr>
        <xdr:cNvPr id="448" name="テキスト ボックス 447"/>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60198</xdr:rowOff>
    </xdr:from>
    <xdr:to>
      <xdr:col>19</xdr:col>
      <xdr:colOff>6350</xdr:colOff>
      <xdr:row>77</xdr:row>
      <xdr:rowOff>161798</xdr:rowOff>
    </xdr:to>
    <xdr:sp macro="" textlink="">
      <xdr:nvSpPr>
        <xdr:cNvPr id="449" name="円/楕円 448"/>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525</xdr:rowOff>
    </xdr:from>
    <xdr:ext cx="762000" cy="259045"/>
    <xdr:sp macro="" textlink="">
      <xdr:nvSpPr>
        <xdr:cNvPr id="450" name="テキスト ボックス 449"/>
        <xdr:cNvSpPr txBox="1"/>
      </xdr:nvSpPr>
      <xdr:spPr>
        <a:xfrm>
          <a:off x="12623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神奈川県藤沢市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66314</xdr:rowOff>
    </xdr:from>
    <xdr:to>
      <xdr:col>4</xdr:col>
      <xdr:colOff>1117600</xdr:colOff>
      <xdr:row>17</xdr:row>
      <xdr:rowOff>69698</xdr:rowOff>
    </xdr:to>
    <xdr:cxnSp macro="">
      <xdr:nvCxnSpPr>
        <xdr:cNvPr id="48" name="直線コネクタ 47"/>
        <xdr:cNvCxnSpPr/>
      </xdr:nvCxnSpPr>
      <xdr:spPr bwMode="auto">
        <a:xfrm>
          <a:off x="5003800" y="3028589"/>
          <a:ext cx="647700" cy="3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5409</xdr:rowOff>
    </xdr:from>
    <xdr:ext cx="762000" cy="259045"/>
    <xdr:sp macro="" textlink="">
      <xdr:nvSpPr>
        <xdr:cNvPr id="49" name="人口1人当たり決算額の推移平均値テキスト130"/>
        <xdr:cNvSpPr txBox="1"/>
      </xdr:nvSpPr>
      <xdr:spPr>
        <a:xfrm>
          <a:off x="5740400" y="2796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11976</xdr:rowOff>
    </xdr:from>
    <xdr:to>
      <xdr:col>4</xdr:col>
      <xdr:colOff>469900</xdr:colOff>
      <xdr:row>17</xdr:row>
      <xdr:rowOff>66314</xdr:rowOff>
    </xdr:to>
    <xdr:cxnSp macro="">
      <xdr:nvCxnSpPr>
        <xdr:cNvPr id="51" name="直線コネクタ 50"/>
        <xdr:cNvCxnSpPr/>
      </xdr:nvCxnSpPr>
      <xdr:spPr bwMode="auto">
        <a:xfrm>
          <a:off x="4305300" y="2974251"/>
          <a:ext cx="698500" cy="54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78188</xdr:rowOff>
    </xdr:from>
    <xdr:ext cx="736600" cy="259045"/>
    <xdr:sp macro="" textlink="">
      <xdr:nvSpPr>
        <xdr:cNvPr id="53" name="テキスト ボックス 52"/>
        <xdr:cNvSpPr txBox="1"/>
      </xdr:nvSpPr>
      <xdr:spPr>
        <a:xfrm>
          <a:off x="4622800" y="269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157389</xdr:rowOff>
    </xdr:from>
    <xdr:to>
      <xdr:col>3</xdr:col>
      <xdr:colOff>904875</xdr:colOff>
      <xdr:row>17</xdr:row>
      <xdr:rowOff>11976</xdr:rowOff>
    </xdr:to>
    <xdr:cxnSp macro="">
      <xdr:nvCxnSpPr>
        <xdr:cNvPr id="54" name="直線コネクタ 53"/>
        <xdr:cNvCxnSpPr/>
      </xdr:nvCxnSpPr>
      <xdr:spPr bwMode="auto">
        <a:xfrm>
          <a:off x="3606800" y="2948214"/>
          <a:ext cx="698500" cy="26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26273</xdr:rowOff>
    </xdr:from>
    <xdr:ext cx="762000" cy="259045"/>
    <xdr:sp macro="" textlink="">
      <xdr:nvSpPr>
        <xdr:cNvPr id="56" name="テキスト ボックス 55"/>
        <xdr:cNvSpPr txBox="1"/>
      </xdr:nvSpPr>
      <xdr:spPr>
        <a:xfrm>
          <a:off x="39243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134506</xdr:rowOff>
    </xdr:from>
    <xdr:to>
      <xdr:col>3</xdr:col>
      <xdr:colOff>206375</xdr:colOff>
      <xdr:row>16</xdr:row>
      <xdr:rowOff>157389</xdr:rowOff>
    </xdr:to>
    <xdr:cxnSp macro="">
      <xdr:nvCxnSpPr>
        <xdr:cNvPr id="57" name="直線コネクタ 56"/>
        <xdr:cNvCxnSpPr/>
      </xdr:nvCxnSpPr>
      <xdr:spPr bwMode="auto">
        <a:xfrm>
          <a:off x="2908300" y="2925331"/>
          <a:ext cx="698500" cy="22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160424</xdr:rowOff>
    </xdr:from>
    <xdr:to>
      <xdr:col>3</xdr:col>
      <xdr:colOff>257175</xdr:colOff>
      <xdr:row>17</xdr:row>
      <xdr:rowOff>90574</xdr:rowOff>
    </xdr:to>
    <xdr:sp macro="" textlink="">
      <xdr:nvSpPr>
        <xdr:cNvPr id="58" name="フローチャート : 判断 57"/>
        <xdr:cNvSpPr/>
      </xdr:nvSpPr>
      <xdr:spPr bwMode="auto">
        <a:xfrm>
          <a:off x="35560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75351</xdr:rowOff>
    </xdr:from>
    <xdr:ext cx="762000" cy="259045"/>
    <xdr:sp macro="" textlink="">
      <xdr:nvSpPr>
        <xdr:cNvPr id="59" name="テキスト ボックス 58"/>
        <xdr:cNvSpPr txBox="1"/>
      </xdr:nvSpPr>
      <xdr:spPr>
        <a:xfrm>
          <a:off x="3225800" y="303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125631</xdr:rowOff>
    </xdr:from>
    <xdr:to>
      <xdr:col>2</xdr:col>
      <xdr:colOff>692150</xdr:colOff>
      <xdr:row>17</xdr:row>
      <xdr:rowOff>55781</xdr:rowOff>
    </xdr:to>
    <xdr:sp macro="" textlink="">
      <xdr:nvSpPr>
        <xdr:cNvPr id="60" name="フローチャート : 判断 59"/>
        <xdr:cNvSpPr/>
      </xdr:nvSpPr>
      <xdr:spPr bwMode="auto">
        <a:xfrm>
          <a:off x="2857500" y="291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40558</xdr:rowOff>
    </xdr:from>
    <xdr:ext cx="762000" cy="259045"/>
    <xdr:sp macro="" textlink="">
      <xdr:nvSpPr>
        <xdr:cNvPr id="61" name="テキスト ボックス 60"/>
        <xdr:cNvSpPr txBox="1"/>
      </xdr:nvSpPr>
      <xdr:spPr>
        <a:xfrm>
          <a:off x="2527300" y="300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62,421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18898</xdr:rowOff>
    </xdr:from>
    <xdr:to>
      <xdr:col>5</xdr:col>
      <xdr:colOff>34925</xdr:colOff>
      <xdr:row>17</xdr:row>
      <xdr:rowOff>120498</xdr:rowOff>
    </xdr:to>
    <xdr:sp macro="" textlink="">
      <xdr:nvSpPr>
        <xdr:cNvPr id="67" name="円/楕円 66"/>
        <xdr:cNvSpPr/>
      </xdr:nvSpPr>
      <xdr:spPr bwMode="auto">
        <a:xfrm>
          <a:off x="5600700" y="2981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162425</xdr:rowOff>
    </xdr:from>
    <xdr:ext cx="762000" cy="259045"/>
    <xdr:sp macro="" textlink="">
      <xdr:nvSpPr>
        <xdr:cNvPr id="68" name="人口1人当たり決算額の推移該当値テキスト130"/>
        <xdr:cNvSpPr txBox="1"/>
      </xdr:nvSpPr>
      <xdr:spPr>
        <a:xfrm>
          <a:off x="5740400" y="29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15514</xdr:rowOff>
    </xdr:from>
    <xdr:to>
      <xdr:col>4</xdr:col>
      <xdr:colOff>520700</xdr:colOff>
      <xdr:row>17</xdr:row>
      <xdr:rowOff>117114</xdr:rowOff>
    </xdr:to>
    <xdr:sp macro="" textlink="">
      <xdr:nvSpPr>
        <xdr:cNvPr id="69" name="円/楕円 68"/>
        <xdr:cNvSpPr/>
      </xdr:nvSpPr>
      <xdr:spPr bwMode="auto">
        <a:xfrm>
          <a:off x="4953000" y="297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101891</xdr:rowOff>
    </xdr:from>
    <xdr:ext cx="736600" cy="259045"/>
    <xdr:sp macro="" textlink="">
      <xdr:nvSpPr>
        <xdr:cNvPr id="70" name="テキスト ボックス 69"/>
        <xdr:cNvSpPr txBox="1"/>
      </xdr:nvSpPr>
      <xdr:spPr>
        <a:xfrm>
          <a:off x="4622800" y="306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132626</xdr:rowOff>
    </xdr:from>
    <xdr:to>
      <xdr:col>3</xdr:col>
      <xdr:colOff>955675</xdr:colOff>
      <xdr:row>17</xdr:row>
      <xdr:rowOff>62776</xdr:rowOff>
    </xdr:to>
    <xdr:sp macro="" textlink="">
      <xdr:nvSpPr>
        <xdr:cNvPr id="71" name="円/楕円 70"/>
        <xdr:cNvSpPr/>
      </xdr:nvSpPr>
      <xdr:spPr bwMode="auto">
        <a:xfrm>
          <a:off x="4254500" y="292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47553</xdr:rowOff>
    </xdr:from>
    <xdr:ext cx="762000" cy="259045"/>
    <xdr:sp macro="" textlink="">
      <xdr:nvSpPr>
        <xdr:cNvPr id="72" name="テキスト ボックス 71"/>
        <xdr:cNvSpPr txBox="1"/>
      </xdr:nvSpPr>
      <xdr:spPr>
        <a:xfrm>
          <a:off x="3924300" y="3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62,115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106589</xdr:rowOff>
    </xdr:from>
    <xdr:to>
      <xdr:col>3</xdr:col>
      <xdr:colOff>257175</xdr:colOff>
      <xdr:row>17</xdr:row>
      <xdr:rowOff>36739</xdr:rowOff>
    </xdr:to>
    <xdr:sp macro="" textlink="">
      <xdr:nvSpPr>
        <xdr:cNvPr id="73" name="円/楕円 72"/>
        <xdr:cNvSpPr/>
      </xdr:nvSpPr>
      <xdr:spPr bwMode="auto">
        <a:xfrm>
          <a:off x="3556000" y="289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46916</xdr:rowOff>
    </xdr:from>
    <xdr:ext cx="762000" cy="259045"/>
    <xdr:sp macro="" textlink="">
      <xdr:nvSpPr>
        <xdr:cNvPr id="74" name="テキスト ボックス 73"/>
        <xdr:cNvSpPr txBox="1"/>
      </xdr:nvSpPr>
      <xdr:spPr>
        <a:xfrm>
          <a:off x="3225800" y="26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63,254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83706</xdr:rowOff>
    </xdr:from>
    <xdr:to>
      <xdr:col>2</xdr:col>
      <xdr:colOff>692150</xdr:colOff>
      <xdr:row>17</xdr:row>
      <xdr:rowOff>13856</xdr:rowOff>
    </xdr:to>
    <xdr:sp macro="" textlink="">
      <xdr:nvSpPr>
        <xdr:cNvPr id="75" name="円/楕円 74"/>
        <xdr:cNvSpPr/>
      </xdr:nvSpPr>
      <xdr:spPr bwMode="auto">
        <a:xfrm>
          <a:off x="2857500" y="287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24033</xdr:rowOff>
    </xdr:from>
    <xdr:ext cx="762000" cy="259045"/>
    <xdr:sp macro="" textlink="">
      <xdr:nvSpPr>
        <xdr:cNvPr id="76" name="テキスト ボックス 75"/>
        <xdr:cNvSpPr txBox="1"/>
      </xdr:nvSpPr>
      <xdr:spPr>
        <a:xfrm>
          <a:off x="2527300" y="264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24881</xdr:rowOff>
    </xdr:from>
    <xdr:to>
      <xdr:col>4</xdr:col>
      <xdr:colOff>1117600</xdr:colOff>
      <xdr:row>37</xdr:row>
      <xdr:rowOff>25894</xdr:rowOff>
    </xdr:to>
    <xdr:cxnSp macro="">
      <xdr:nvCxnSpPr>
        <xdr:cNvPr id="111" name="直線コネクタ 110"/>
        <xdr:cNvCxnSpPr/>
      </xdr:nvCxnSpPr>
      <xdr:spPr bwMode="auto">
        <a:xfrm flipV="1">
          <a:off x="5003800" y="7149581"/>
          <a:ext cx="6477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164736</xdr:rowOff>
    </xdr:from>
    <xdr:ext cx="762000" cy="259045"/>
    <xdr:sp macro="" textlink="">
      <xdr:nvSpPr>
        <xdr:cNvPr id="112" name="人口1人当たり決算額の推移平均値テキスト445"/>
        <xdr:cNvSpPr txBox="1"/>
      </xdr:nvSpPr>
      <xdr:spPr>
        <a:xfrm>
          <a:off x="5740400" y="677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25894</xdr:rowOff>
    </xdr:from>
    <xdr:to>
      <xdr:col>4</xdr:col>
      <xdr:colOff>469900</xdr:colOff>
      <xdr:row>37</xdr:row>
      <xdr:rowOff>62861</xdr:rowOff>
    </xdr:to>
    <xdr:cxnSp macro="">
      <xdr:nvCxnSpPr>
        <xdr:cNvPr id="114" name="直線コネクタ 113"/>
        <xdr:cNvCxnSpPr/>
      </xdr:nvCxnSpPr>
      <xdr:spPr bwMode="auto">
        <a:xfrm flipV="1">
          <a:off x="4305300" y="7150594"/>
          <a:ext cx="698500" cy="3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30798</xdr:rowOff>
    </xdr:from>
    <xdr:ext cx="736600" cy="259045"/>
    <xdr:sp macro="" textlink="">
      <xdr:nvSpPr>
        <xdr:cNvPr id="116" name="テキスト ボックス 115"/>
        <xdr:cNvSpPr txBox="1"/>
      </xdr:nvSpPr>
      <xdr:spPr>
        <a:xfrm>
          <a:off x="4622800" y="6641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17729</xdr:rowOff>
    </xdr:from>
    <xdr:to>
      <xdr:col>3</xdr:col>
      <xdr:colOff>904875</xdr:colOff>
      <xdr:row>37</xdr:row>
      <xdr:rowOff>62861</xdr:rowOff>
    </xdr:to>
    <xdr:cxnSp macro="">
      <xdr:nvCxnSpPr>
        <xdr:cNvPr id="117" name="直線コネクタ 116"/>
        <xdr:cNvCxnSpPr/>
      </xdr:nvCxnSpPr>
      <xdr:spPr bwMode="auto">
        <a:xfrm>
          <a:off x="3606800" y="6970979"/>
          <a:ext cx="698500" cy="216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337122</xdr:rowOff>
    </xdr:from>
    <xdr:ext cx="762000" cy="259045"/>
    <xdr:sp macro="" textlink="">
      <xdr:nvSpPr>
        <xdr:cNvPr id="119" name="テキスト ボックス 118"/>
        <xdr:cNvSpPr txBox="1"/>
      </xdr:nvSpPr>
      <xdr:spPr>
        <a:xfrm>
          <a:off x="39243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323988</xdr:rowOff>
    </xdr:from>
    <xdr:to>
      <xdr:col>3</xdr:col>
      <xdr:colOff>206375</xdr:colOff>
      <xdr:row>36</xdr:row>
      <xdr:rowOff>17729</xdr:rowOff>
    </xdr:to>
    <xdr:cxnSp macro="">
      <xdr:nvCxnSpPr>
        <xdr:cNvPr id="120" name="直線コネクタ 119"/>
        <xdr:cNvCxnSpPr/>
      </xdr:nvCxnSpPr>
      <xdr:spPr bwMode="auto">
        <a:xfrm>
          <a:off x="2908300" y="6934338"/>
          <a:ext cx="698500" cy="36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11212</xdr:rowOff>
    </xdr:from>
    <xdr:to>
      <xdr:col>3</xdr:col>
      <xdr:colOff>257175</xdr:colOff>
      <xdr:row>36</xdr:row>
      <xdr:rowOff>112812</xdr:rowOff>
    </xdr:to>
    <xdr:sp macro="" textlink="">
      <xdr:nvSpPr>
        <xdr:cNvPr id="121" name="フローチャート : 判断 120"/>
        <xdr:cNvSpPr/>
      </xdr:nvSpPr>
      <xdr:spPr bwMode="auto">
        <a:xfrm>
          <a:off x="35560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97589</xdr:rowOff>
    </xdr:from>
    <xdr:ext cx="762000" cy="259045"/>
    <xdr:sp macro="" textlink="">
      <xdr:nvSpPr>
        <xdr:cNvPr id="122" name="テキスト ボックス 121"/>
        <xdr:cNvSpPr txBox="1"/>
      </xdr:nvSpPr>
      <xdr:spPr>
        <a:xfrm>
          <a:off x="3225800" y="705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315642</xdr:rowOff>
    </xdr:from>
    <xdr:to>
      <xdr:col>2</xdr:col>
      <xdr:colOff>692150</xdr:colOff>
      <xdr:row>36</xdr:row>
      <xdr:rowOff>74342</xdr:rowOff>
    </xdr:to>
    <xdr:sp macro="" textlink="">
      <xdr:nvSpPr>
        <xdr:cNvPr id="123" name="フローチャート : 判断 122"/>
        <xdr:cNvSpPr/>
      </xdr:nvSpPr>
      <xdr:spPr bwMode="auto">
        <a:xfrm>
          <a:off x="2857500" y="6925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59119</xdr:rowOff>
    </xdr:from>
    <xdr:ext cx="762000" cy="259045"/>
    <xdr:sp macro="" textlink="">
      <xdr:nvSpPr>
        <xdr:cNvPr id="124" name="テキスト ボックス 123"/>
        <xdr:cNvSpPr txBox="1"/>
      </xdr:nvSpPr>
      <xdr:spPr>
        <a:xfrm>
          <a:off x="2527300" y="701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145531</xdr:rowOff>
    </xdr:from>
    <xdr:to>
      <xdr:col>5</xdr:col>
      <xdr:colOff>34925</xdr:colOff>
      <xdr:row>37</xdr:row>
      <xdr:rowOff>75681</xdr:rowOff>
    </xdr:to>
    <xdr:sp macro="" textlink="">
      <xdr:nvSpPr>
        <xdr:cNvPr id="130" name="円/楕円 129"/>
        <xdr:cNvSpPr/>
      </xdr:nvSpPr>
      <xdr:spPr bwMode="auto">
        <a:xfrm>
          <a:off x="5600700" y="709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117608</xdr:rowOff>
    </xdr:from>
    <xdr:ext cx="762000" cy="259045"/>
    <xdr:sp macro="" textlink="">
      <xdr:nvSpPr>
        <xdr:cNvPr id="131" name="人口1人当たり決算額の推移該当値テキスト445"/>
        <xdr:cNvSpPr txBox="1"/>
      </xdr:nvSpPr>
      <xdr:spPr>
        <a:xfrm>
          <a:off x="5740400" y="707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146544</xdr:rowOff>
    </xdr:from>
    <xdr:to>
      <xdr:col>4</xdr:col>
      <xdr:colOff>520700</xdr:colOff>
      <xdr:row>37</xdr:row>
      <xdr:rowOff>76694</xdr:rowOff>
    </xdr:to>
    <xdr:sp macro="" textlink="">
      <xdr:nvSpPr>
        <xdr:cNvPr id="132" name="円/楕円 131"/>
        <xdr:cNvSpPr/>
      </xdr:nvSpPr>
      <xdr:spPr bwMode="auto">
        <a:xfrm>
          <a:off x="4953000" y="7099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61471</xdr:rowOff>
    </xdr:from>
    <xdr:ext cx="736600" cy="259045"/>
    <xdr:sp macro="" textlink="">
      <xdr:nvSpPr>
        <xdr:cNvPr id="133" name="テキスト ボックス 132"/>
        <xdr:cNvSpPr txBox="1"/>
      </xdr:nvSpPr>
      <xdr:spPr>
        <a:xfrm>
          <a:off x="4622800" y="718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12061</xdr:rowOff>
    </xdr:from>
    <xdr:to>
      <xdr:col>3</xdr:col>
      <xdr:colOff>955675</xdr:colOff>
      <xdr:row>37</xdr:row>
      <xdr:rowOff>113661</xdr:rowOff>
    </xdr:to>
    <xdr:sp macro="" textlink="">
      <xdr:nvSpPr>
        <xdr:cNvPr id="134" name="円/楕円 133"/>
        <xdr:cNvSpPr/>
      </xdr:nvSpPr>
      <xdr:spPr bwMode="auto">
        <a:xfrm>
          <a:off x="4254500" y="713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98438</xdr:rowOff>
    </xdr:from>
    <xdr:ext cx="762000" cy="259045"/>
    <xdr:sp macro="" textlink="">
      <xdr:nvSpPr>
        <xdr:cNvPr id="135" name="テキスト ボックス 134"/>
        <xdr:cNvSpPr txBox="1"/>
      </xdr:nvSpPr>
      <xdr:spPr>
        <a:xfrm>
          <a:off x="3924300" y="722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309829</xdr:rowOff>
    </xdr:from>
    <xdr:to>
      <xdr:col>3</xdr:col>
      <xdr:colOff>257175</xdr:colOff>
      <xdr:row>36</xdr:row>
      <xdr:rowOff>68529</xdr:rowOff>
    </xdr:to>
    <xdr:sp macro="" textlink="">
      <xdr:nvSpPr>
        <xdr:cNvPr id="136" name="円/楕円 135"/>
        <xdr:cNvSpPr/>
      </xdr:nvSpPr>
      <xdr:spPr bwMode="auto">
        <a:xfrm>
          <a:off x="3556000" y="692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78706</xdr:rowOff>
    </xdr:from>
    <xdr:ext cx="762000" cy="259045"/>
    <xdr:sp macro="" textlink="">
      <xdr:nvSpPr>
        <xdr:cNvPr id="137" name="テキスト ボックス 136"/>
        <xdr:cNvSpPr txBox="1"/>
      </xdr:nvSpPr>
      <xdr:spPr>
        <a:xfrm>
          <a:off x="3225800" y="668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273188</xdr:rowOff>
    </xdr:from>
    <xdr:to>
      <xdr:col>2</xdr:col>
      <xdr:colOff>692150</xdr:colOff>
      <xdr:row>36</xdr:row>
      <xdr:rowOff>31888</xdr:rowOff>
    </xdr:to>
    <xdr:sp macro="" textlink="">
      <xdr:nvSpPr>
        <xdr:cNvPr id="138" name="円/楕円 137"/>
        <xdr:cNvSpPr/>
      </xdr:nvSpPr>
      <xdr:spPr bwMode="auto">
        <a:xfrm>
          <a:off x="2857500" y="6883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42065</xdr:rowOff>
    </xdr:from>
    <xdr:ext cx="762000" cy="259045"/>
    <xdr:sp macro="" textlink="">
      <xdr:nvSpPr>
        <xdr:cNvPr id="139" name="テキスト ボックス 138"/>
        <xdr:cNvSpPr txBox="1"/>
      </xdr:nvSpPr>
      <xdr:spPr>
        <a:xfrm>
          <a:off x="2527300" y="665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財政調整基金残高については、平成２０年度は３億円積立を行ったが、平成２１年度は市民公募債の一括償還と地方消費税交付金等減収補てんのため取り崩しを行った。平成２２年度は法人市民税が増収になったことから１０億円積み立て</a:t>
          </a:r>
          <a:r>
            <a:rPr lang="ja-JP" altLang="en-US" sz="1400" b="0" i="0" baseline="0">
              <a:solidFill>
                <a:schemeClr val="dk1"/>
              </a:solidFill>
              <a:effectLst/>
              <a:latin typeface="+mn-lt"/>
              <a:ea typeface="+mn-ea"/>
              <a:cs typeface="+mn-cs"/>
            </a:rPr>
            <a:t>た。</a:t>
          </a:r>
          <a:endParaRPr lang="en-US" altLang="ja-JP" sz="1400" b="0" i="0" baseline="0">
            <a:solidFill>
              <a:schemeClr val="dk1"/>
            </a:solidFill>
            <a:effectLst/>
            <a:latin typeface="+mn-lt"/>
            <a:ea typeface="+mn-ea"/>
            <a:cs typeface="+mn-cs"/>
          </a:endParaRPr>
        </a:p>
        <a:p>
          <a:pPr rtl="0" eaLnBrk="1" fontAlgn="auto" latinLnBrk="0" hangingPunct="1"/>
          <a:r>
            <a:rPr lang="ja-JP" altLang="ja-JP" sz="1400" b="0" i="0" baseline="0">
              <a:solidFill>
                <a:schemeClr val="dk1"/>
              </a:solidFill>
              <a:effectLst/>
              <a:latin typeface="+mn-lt"/>
              <a:ea typeface="+mn-ea"/>
              <a:cs typeface="+mn-cs"/>
            </a:rPr>
            <a:t>平成２３年度</a:t>
          </a:r>
          <a:r>
            <a:rPr lang="ja-JP" altLang="en-US" sz="1400" b="0" i="0" baseline="0">
              <a:solidFill>
                <a:schemeClr val="dk1"/>
              </a:solidFill>
              <a:effectLst/>
              <a:latin typeface="+mn-lt"/>
              <a:ea typeface="+mn-ea"/>
              <a:cs typeface="+mn-cs"/>
            </a:rPr>
            <a:t>以降は</a:t>
          </a:r>
          <a:r>
            <a:rPr lang="ja-JP" altLang="ja-JP" sz="1400" b="0" i="0" baseline="0">
              <a:solidFill>
                <a:schemeClr val="dk1"/>
              </a:solidFill>
              <a:effectLst/>
              <a:latin typeface="+mn-lt"/>
              <a:ea typeface="+mn-ea"/>
              <a:cs typeface="+mn-cs"/>
            </a:rPr>
            <a:t>果実の積み立てにとどまっ</a:t>
          </a:r>
          <a:r>
            <a:rPr lang="ja-JP" altLang="en-US" sz="1400" b="0" i="0" baseline="0">
              <a:solidFill>
                <a:schemeClr val="dk1"/>
              </a:solidFill>
              <a:effectLst/>
              <a:latin typeface="+mn-lt"/>
              <a:ea typeface="+mn-ea"/>
              <a:cs typeface="+mn-cs"/>
            </a:rPr>
            <a:t>ている</a:t>
          </a:r>
          <a:r>
            <a:rPr lang="ja-JP" altLang="ja-JP" sz="14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年度までは、公営事業会計で一部赤字事業があったが、平成</a:t>
          </a:r>
          <a:r>
            <a:rPr lang="en-US" altLang="ja-JP" sz="1400" b="0" i="0" baseline="0">
              <a:solidFill>
                <a:schemeClr val="dk1"/>
              </a:solidFill>
              <a:effectLst/>
              <a:latin typeface="+mn-lt"/>
              <a:ea typeface="+mn-ea"/>
              <a:cs typeface="+mn-cs"/>
            </a:rPr>
            <a:t>21</a:t>
          </a:r>
          <a:r>
            <a:rPr lang="ja-JP" altLang="ja-JP" sz="1400" b="0" i="0" baseline="0">
              <a:solidFill>
                <a:schemeClr val="dk1"/>
              </a:solidFill>
              <a:effectLst/>
              <a:latin typeface="+mn-lt"/>
              <a:ea typeface="+mn-ea"/>
              <a:cs typeface="+mn-cs"/>
            </a:rPr>
            <a:t>年度以降は、一般会計等、公営事業会計、公営企業会計ともに黒字となっている。黒字額が増加しているのは、公営企業会計の市民病院事業が平成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年度から診断</a:t>
          </a:r>
          <a:r>
            <a:rPr lang="ja-JP" altLang="en-US" sz="1400" b="0" i="0" baseline="0">
              <a:solidFill>
                <a:schemeClr val="dk1"/>
              </a:solidFill>
              <a:effectLst/>
              <a:latin typeface="+mn-lt"/>
              <a:ea typeface="+mn-ea"/>
              <a:cs typeface="+mn-cs"/>
            </a:rPr>
            <a:t>群</a:t>
          </a:r>
          <a:r>
            <a:rPr lang="ja-JP" altLang="ja-JP" sz="1400" b="0" i="0" baseline="0">
              <a:solidFill>
                <a:schemeClr val="dk1"/>
              </a:solidFill>
              <a:effectLst/>
              <a:latin typeface="+mn-lt"/>
              <a:ea typeface="+mn-ea"/>
              <a:cs typeface="+mn-cs"/>
            </a:rPr>
            <a:t>分類包括評価に移行したためである。</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25</a:t>
          </a:r>
          <a:r>
            <a:rPr lang="ja-JP" altLang="en-US" sz="1400" b="0" i="0" baseline="0">
              <a:solidFill>
                <a:schemeClr val="dk1"/>
              </a:solidFill>
              <a:effectLst/>
              <a:latin typeface="+mn-lt"/>
              <a:ea typeface="+mn-ea"/>
              <a:cs typeface="+mn-cs"/>
            </a:rPr>
            <a:t>年度において、市民病院事業の総収益は、前年度と比較し</a:t>
          </a:r>
          <a:r>
            <a:rPr lang="en-US" altLang="ja-JP" sz="1400" b="0" i="0" baseline="0">
              <a:solidFill>
                <a:schemeClr val="dk1"/>
              </a:solidFill>
              <a:effectLst/>
              <a:latin typeface="+mn-lt"/>
              <a:ea typeface="+mn-ea"/>
              <a:cs typeface="+mn-cs"/>
            </a:rPr>
            <a:t>2.1%</a:t>
          </a:r>
          <a:r>
            <a:rPr lang="ja-JP" altLang="en-US" sz="1400" b="0" i="0" baseline="0">
              <a:solidFill>
                <a:schemeClr val="dk1"/>
              </a:solidFill>
              <a:effectLst/>
              <a:latin typeface="+mn-lt"/>
              <a:ea typeface="+mn-ea"/>
              <a:cs typeface="+mn-cs"/>
            </a:rPr>
            <a:t>減少しており、総費用は</a:t>
          </a:r>
          <a:r>
            <a:rPr lang="en-US" altLang="ja-JP" sz="1400" b="0" i="0" baseline="0">
              <a:solidFill>
                <a:schemeClr val="dk1"/>
              </a:solidFill>
              <a:effectLst/>
              <a:latin typeface="+mn-lt"/>
              <a:ea typeface="+mn-ea"/>
              <a:cs typeface="+mn-cs"/>
            </a:rPr>
            <a:t>1.0%</a:t>
          </a:r>
          <a:r>
            <a:rPr lang="ja-JP" altLang="en-US" sz="1400" b="0" i="0" baseline="0">
              <a:solidFill>
                <a:schemeClr val="dk1"/>
              </a:solidFill>
              <a:effectLst/>
              <a:latin typeface="+mn-lt"/>
              <a:ea typeface="+mn-ea"/>
              <a:cs typeface="+mn-cs"/>
            </a:rPr>
            <a:t>増加している。収支差引額は前年度より</a:t>
          </a:r>
          <a:r>
            <a:rPr lang="en-US" altLang="ja-JP" sz="1400" b="0" i="0" baseline="0">
              <a:solidFill>
                <a:schemeClr val="dk1"/>
              </a:solidFill>
              <a:effectLst/>
              <a:latin typeface="+mn-lt"/>
              <a:ea typeface="+mn-ea"/>
              <a:cs typeface="+mn-cs"/>
            </a:rPr>
            <a:t>545,076</a:t>
          </a:r>
          <a:r>
            <a:rPr lang="ja-JP" altLang="en-US" sz="1400" b="0" i="0" baseline="0">
              <a:solidFill>
                <a:schemeClr val="dk1"/>
              </a:solidFill>
              <a:effectLst/>
              <a:latin typeface="+mn-lt"/>
              <a:ea typeface="+mn-ea"/>
              <a:cs typeface="+mn-cs"/>
            </a:rPr>
            <a:t>千円</a:t>
          </a:r>
          <a:r>
            <a:rPr lang="en-US" altLang="ja-JP" sz="1400" b="0" i="0" baseline="0">
              <a:solidFill>
                <a:schemeClr val="dk1"/>
              </a:solidFill>
              <a:effectLst/>
              <a:latin typeface="+mn-lt"/>
              <a:ea typeface="+mn-ea"/>
              <a:cs typeface="+mn-cs"/>
            </a:rPr>
            <a:t>(65.3%)</a:t>
          </a:r>
          <a:r>
            <a:rPr lang="ja-JP" altLang="en-US" sz="1400" b="0" i="0" baseline="0">
              <a:solidFill>
                <a:schemeClr val="dk1"/>
              </a:solidFill>
              <a:effectLst/>
              <a:latin typeface="+mn-lt"/>
              <a:ea typeface="+mn-ea"/>
              <a:cs typeface="+mn-cs"/>
            </a:rPr>
            <a:t>減少し、</a:t>
          </a:r>
          <a:r>
            <a:rPr lang="en-US" altLang="ja-JP" sz="1400" b="0" i="0" baseline="0">
              <a:solidFill>
                <a:schemeClr val="dk1"/>
              </a:solidFill>
              <a:effectLst/>
              <a:latin typeface="+mn-lt"/>
              <a:ea typeface="+mn-ea"/>
              <a:cs typeface="+mn-cs"/>
            </a:rPr>
            <a:t>289,753</a:t>
          </a:r>
          <a:r>
            <a:rPr lang="ja-JP" altLang="en-US" sz="1400" b="0" i="0" baseline="0">
              <a:solidFill>
                <a:schemeClr val="dk1"/>
              </a:solidFill>
              <a:effectLst/>
              <a:latin typeface="+mn-lt"/>
              <a:ea typeface="+mn-ea"/>
              <a:cs typeface="+mn-cs"/>
            </a:rPr>
            <a:t>千円</a:t>
          </a:r>
          <a:r>
            <a:rPr lang="en-US" altLang="ja-JP" sz="1400" b="0" i="0" baseline="0">
              <a:solidFill>
                <a:schemeClr val="dk1"/>
              </a:solidFill>
              <a:effectLst/>
              <a:latin typeface="+mn-lt"/>
              <a:ea typeface="+mn-ea"/>
              <a:cs typeface="+mn-cs"/>
            </a:rPr>
            <a:t>(H24</a:t>
          </a:r>
          <a:r>
            <a:rPr lang="ja-JP" altLang="en-US" sz="1400" b="0" i="0" baseline="0">
              <a:solidFill>
                <a:schemeClr val="dk1"/>
              </a:solidFill>
              <a:effectLst/>
              <a:latin typeface="+mn-lt"/>
              <a:ea typeface="+mn-ea"/>
              <a:cs typeface="+mn-cs"/>
            </a:rPr>
            <a:t>年度決算は</a:t>
          </a:r>
          <a:r>
            <a:rPr lang="en-US" altLang="ja-JP" sz="1400" b="0" i="0" baseline="0">
              <a:solidFill>
                <a:schemeClr val="dk1"/>
              </a:solidFill>
              <a:effectLst/>
              <a:latin typeface="+mn-lt"/>
              <a:ea typeface="+mn-ea"/>
              <a:cs typeface="+mn-cs"/>
            </a:rPr>
            <a:t>834,829</a:t>
          </a:r>
          <a:r>
            <a:rPr lang="ja-JP" altLang="en-US" sz="1400" b="0" i="0" baseline="0">
              <a:solidFill>
                <a:schemeClr val="dk1"/>
              </a:solidFill>
              <a:effectLst/>
              <a:latin typeface="+mn-lt"/>
              <a:ea typeface="+mn-ea"/>
              <a:cs typeface="+mn-cs"/>
            </a:rPr>
            <a:t>千円</a:t>
          </a:r>
          <a:r>
            <a:rPr lang="en-US"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の純利益を生じている。下水道事業の</a:t>
          </a:r>
          <a:r>
            <a:rPr lang="ja-JP" altLang="ja-JP" sz="1400" b="0" i="0" baseline="0">
              <a:solidFill>
                <a:schemeClr val="dk1"/>
              </a:solidFill>
              <a:effectLst/>
              <a:latin typeface="+mn-lt"/>
              <a:ea typeface="+mn-ea"/>
              <a:cs typeface="+mn-cs"/>
            </a:rPr>
            <a:t>収支差引額は</a:t>
          </a:r>
          <a:r>
            <a:rPr lang="en-US" altLang="ja-JP" sz="1400" b="0" i="0" baseline="0">
              <a:solidFill>
                <a:schemeClr val="dk1"/>
              </a:solidFill>
              <a:effectLst/>
              <a:latin typeface="+mn-lt"/>
              <a:ea typeface="+mn-ea"/>
              <a:cs typeface="+mn-cs"/>
            </a:rPr>
            <a:t>186,422</a:t>
          </a:r>
          <a:r>
            <a:rPr lang="ja-JP" altLang="ja-JP" sz="1400" b="0" i="0" baseline="0">
              <a:solidFill>
                <a:schemeClr val="dk1"/>
              </a:solidFill>
              <a:effectLst/>
              <a:latin typeface="+mn-lt"/>
              <a:ea typeface="+mn-ea"/>
              <a:cs typeface="+mn-cs"/>
            </a:rPr>
            <a:t>千円</a:t>
          </a:r>
          <a:r>
            <a:rPr lang="en-US" altLang="ja-JP" sz="1400" b="0" i="0" baseline="0">
              <a:solidFill>
                <a:schemeClr val="dk1"/>
              </a:solidFill>
              <a:effectLst/>
              <a:latin typeface="+mn-lt"/>
              <a:ea typeface="+mn-ea"/>
              <a:cs typeface="+mn-cs"/>
            </a:rPr>
            <a:t>(H24</a:t>
          </a:r>
          <a:r>
            <a:rPr lang="ja-JP" altLang="ja-JP" sz="1400" b="0" i="0" baseline="0">
              <a:solidFill>
                <a:schemeClr val="dk1"/>
              </a:solidFill>
              <a:effectLst/>
              <a:latin typeface="+mn-lt"/>
              <a:ea typeface="+mn-ea"/>
              <a:cs typeface="+mn-cs"/>
            </a:rPr>
            <a:t>年度決算は</a:t>
          </a:r>
          <a:r>
            <a:rPr lang="ja-JP" altLang="en-US" sz="1400" b="0" i="0" baseline="0">
              <a:solidFill>
                <a:schemeClr val="dk1"/>
              </a:solidFill>
              <a:effectLst/>
              <a:latin typeface="+mn-lt"/>
              <a:ea typeface="+mn-ea"/>
              <a:cs typeface="+mn-cs"/>
            </a:rPr>
            <a:t>△</a:t>
          </a:r>
          <a:r>
            <a:rPr lang="en-US" altLang="ja-JP" sz="1400" b="0" i="0" baseline="0">
              <a:solidFill>
                <a:schemeClr val="dk1"/>
              </a:solidFill>
              <a:effectLst/>
              <a:latin typeface="+mn-lt"/>
              <a:ea typeface="+mn-ea"/>
              <a:cs typeface="+mn-cs"/>
            </a:rPr>
            <a:t>128,815</a:t>
          </a:r>
          <a:r>
            <a:rPr lang="ja-JP" altLang="ja-JP" sz="1400" b="0" i="0" baseline="0">
              <a:solidFill>
                <a:schemeClr val="dk1"/>
              </a:solidFill>
              <a:effectLst/>
              <a:latin typeface="+mn-lt"/>
              <a:ea typeface="+mn-ea"/>
              <a:cs typeface="+mn-cs"/>
            </a:rPr>
            <a:t>千円</a:t>
          </a:r>
          <a:r>
            <a:rPr lang="en-US" altLang="ja-JP" sz="1400" b="0" i="0" baseline="0">
              <a:solidFill>
                <a:schemeClr val="dk1"/>
              </a:solidFill>
              <a:effectLst/>
              <a:latin typeface="+mn-lt"/>
              <a:ea typeface="+mn-ea"/>
              <a:cs typeface="+mn-cs"/>
            </a:rPr>
            <a:t>)</a:t>
          </a:r>
          <a:r>
            <a:rPr lang="ja-JP" altLang="ja-JP" sz="1400" b="0" i="0" baseline="0">
              <a:solidFill>
                <a:schemeClr val="dk1"/>
              </a:solidFill>
              <a:effectLst/>
              <a:latin typeface="+mn-lt"/>
              <a:ea typeface="+mn-ea"/>
              <a:cs typeface="+mn-cs"/>
            </a:rPr>
            <a:t>の純利益を生じている。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元利償還金等では、元利償還金については、平成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年度までの額に特定財源を加えるとほぼ横ばいとなっている。</a:t>
          </a: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債務負担行為に基づく支出額</a:t>
          </a:r>
          <a:r>
            <a:rPr lang="ja-JP" altLang="en-US" sz="1400" b="0" i="0" baseline="0">
              <a:solidFill>
                <a:schemeClr val="dk1"/>
              </a:solidFill>
              <a:effectLst/>
              <a:latin typeface="+mn-lt"/>
              <a:ea typeface="+mn-ea"/>
              <a:cs typeface="+mn-cs"/>
            </a:rPr>
            <a:t>は</a:t>
          </a:r>
          <a:r>
            <a:rPr lang="ja-JP" altLang="ja-JP" sz="1400" b="0" i="0" baseline="0">
              <a:solidFill>
                <a:schemeClr val="dk1"/>
              </a:solidFill>
              <a:effectLst/>
              <a:latin typeface="+mn-lt"/>
              <a:ea typeface="+mn-ea"/>
              <a:cs typeface="+mn-cs"/>
            </a:rPr>
            <a:t>、公共事業用地</a:t>
          </a:r>
          <a:r>
            <a:rPr lang="ja-JP" altLang="en-US" sz="1400" b="0" i="0" baseline="0">
              <a:solidFill>
                <a:schemeClr val="dk1"/>
              </a:solidFill>
              <a:effectLst/>
              <a:latin typeface="+mn-lt"/>
              <a:ea typeface="+mn-ea"/>
              <a:cs typeface="+mn-cs"/>
            </a:rPr>
            <a:t>の買い戻しが進んだことにより減少となっている</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算入公債費等は、平成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年度までの額に特定財源を加えるとほぼ横ばいとなっている。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神奈川県藤沢市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将来負担額、充当可能財源等ともに減少傾向にある。将来負担額については、一般会計に係る地方債現在高が償還が進んでいるため減少した。また、債務負担行為に基づく支出予定額については、土地開発公社公共事業用地取得が大きく減少していることにより全体的に減少した。公営企業債等繰入見込額についても年々減少している。充当可能財源等については、充当可能基金が平成</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年度財政調整基金を積立てたことにより大きく増加し、基準財政需要額算入見込額については、算入される地方債の現在高が減少している。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 workbookViewId="0">
      <selection activeCell="AC13" sqref="AC13:AG1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135518089</v>
      </c>
      <c r="BO4" s="349"/>
      <c r="BP4" s="349"/>
      <c r="BQ4" s="349"/>
      <c r="BR4" s="349"/>
      <c r="BS4" s="349"/>
      <c r="BT4" s="349"/>
      <c r="BU4" s="350"/>
      <c r="BV4" s="348">
        <v>133169478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13.9</v>
      </c>
      <c r="CU4" s="355"/>
      <c r="CV4" s="355"/>
      <c r="CW4" s="355"/>
      <c r="CX4" s="355"/>
      <c r="CY4" s="355"/>
      <c r="CZ4" s="355"/>
      <c r="DA4" s="356"/>
      <c r="DB4" s="354">
        <v>10.3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124353435</v>
      </c>
      <c r="BO5" s="386"/>
      <c r="BP5" s="386"/>
      <c r="BQ5" s="386"/>
      <c r="BR5" s="386"/>
      <c r="BS5" s="386"/>
      <c r="BT5" s="386"/>
      <c r="BU5" s="387"/>
      <c r="BV5" s="385">
        <v>124779729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87.9</v>
      </c>
      <c r="CU5" s="383"/>
      <c r="CV5" s="383"/>
      <c r="CW5" s="383"/>
      <c r="CX5" s="383"/>
      <c r="CY5" s="383"/>
      <c r="CZ5" s="383"/>
      <c r="DA5" s="384"/>
      <c r="DB5" s="382">
        <v>89.6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11164654</v>
      </c>
      <c r="BO6" s="386"/>
      <c r="BP6" s="386"/>
      <c r="BQ6" s="386"/>
      <c r="BR6" s="386"/>
      <c r="BS6" s="386"/>
      <c r="BT6" s="386"/>
      <c r="BU6" s="387"/>
      <c r="BV6" s="385">
        <v>8389749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87.9</v>
      </c>
      <c r="CU6" s="423"/>
      <c r="CV6" s="423"/>
      <c r="CW6" s="423"/>
      <c r="CX6" s="423"/>
      <c r="CY6" s="423"/>
      <c r="CZ6" s="423"/>
      <c r="DA6" s="424"/>
      <c r="DB6" s="422">
        <v>91.8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368616</v>
      </c>
      <c r="BO7" s="386"/>
      <c r="BP7" s="386"/>
      <c r="BQ7" s="386"/>
      <c r="BR7" s="386"/>
      <c r="BS7" s="386"/>
      <c r="BT7" s="386"/>
      <c r="BU7" s="387"/>
      <c r="BV7" s="385">
        <v>513795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77914735</v>
      </c>
      <c r="CU7" s="386"/>
      <c r="CV7" s="386"/>
      <c r="CW7" s="386"/>
      <c r="CX7" s="386"/>
      <c r="CY7" s="386"/>
      <c r="CZ7" s="386"/>
      <c r="DA7" s="387"/>
      <c r="DB7" s="385">
        <v>76383486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10796038</v>
      </c>
      <c r="BO8" s="386"/>
      <c r="BP8" s="386"/>
      <c r="BQ8" s="386"/>
      <c r="BR8" s="386"/>
      <c r="BS8" s="386"/>
      <c r="BT8" s="386"/>
      <c r="BU8" s="387"/>
      <c r="BV8" s="385">
        <v>7875954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0.99</v>
      </c>
      <c r="CU8" s="426"/>
      <c r="CV8" s="426"/>
      <c r="CW8" s="426"/>
      <c r="CX8" s="426"/>
      <c r="CY8" s="426"/>
      <c r="CZ8" s="426"/>
      <c r="DA8" s="427"/>
      <c r="DB8" s="425">
        <v>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409657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2920084</v>
      </c>
      <c r="BO9" s="386"/>
      <c r="BP9" s="386"/>
      <c r="BQ9" s="386"/>
      <c r="BR9" s="386"/>
      <c r="BS9" s="386"/>
      <c r="BT9" s="386"/>
      <c r="BU9" s="387"/>
      <c r="BV9" s="385">
        <v>1076195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9.5</v>
      </c>
      <c r="CU9" s="383"/>
      <c r="CV9" s="383"/>
      <c r="CW9" s="383"/>
      <c r="CX9" s="383"/>
      <c r="CY9" s="383"/>
      <c r="CZ9" s="383"/>
      <c r="DA9" s="384"/>
      <c r="DB9" s="382">
        <v>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396014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7294</v>
      </c>
      <c r="BO10" s="386"/>
      <c r="BP10" s="386"/>
      <c r="BQ10" s="386"/>
      <c r="BR10" s="386"/>
      <c r="BS10" s="386"/>
      <c r="BT10" s="386"/>
      <c r="BU10" s="387"/>
      <c r="BV10" s="385">
        <v>7063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421317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416270</v>
      </c>
      <c r="S13" s="467"/>
      <c r="T13" s="467"/>
      <c r="U13" s="467"/>
      <c r="V13" s="468"/>
      <c r="W13" s="401" t="s">
        <v>123</v>
      </c>
      <c r="X13" s="402"/>
      <c r="Y13" s="402"/>
      <c r="Z13" s="402"/>
      <c r="AA13" s="402"/>
      <c r="AB13" s="392"/>
      <c r="AC13" s="436">
        <v>1997</v>
      </c>
      <c r="AD13" s="437"/>
      <c r="AE13" s="437"/>
      <c r="AF13" s="437"/>
      <c r="AG13" s="476"/>
      <c r="AH13" s="436">
        <v>2459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2927378</v>
      </c>
      <c r="BO13" s="386"/>
      <c r="BP13" s="386"/>
      <c r="BQ13" s="386"/>
      <c r="BR13" s="386"/>
      <c r="BS13" s="386"/>
      <c r="BT13" s="386"/>
      <c r="BU13" s="387"/>
      <c r="BV13" s="385">
        <v>1083258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2.2999999999999998</v>
      </c>
      <c r="CU13" s="383"/>
      <c r="CV13" s="383"/>
      <c r="CW13" s="383"/>
      <c r="CX13" s="383"/>
      <c r="CY13" s="383"/>
      <c r="CZ13" s="383"/>
      <c r="DA13" s="384"/>
      <c r="DB13" s="382">
        <v>3.4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420202</v>
      </c>
      <c r="S14" s="467"/>
      <c r="T14" s="467"/>
      <c r="U14" s="467"/>
      <c r="V14" s="468"/>
      <c r="W14" s="375"/>
      <c r="X14" s="376"/>
      <c r="Y14" s="376"/>
      <c r="Z14" s="376"/>
      <c r="AA14" s="376"/>
      <c r="AB14" s="365"/>
      <c r="AC14" s="469">
        <v>1.1000000000000001</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17.7</v>
      </c>
      <c r="CU14" s="481"/>
      <c r="CV14" s="481"/>
      <c r="CW14" s="481"/>
      <c r="CX14" s="481"/>
      <c r="CY14" s="481"/>
      <c r="CZ14" s="481"/>
      <c r="DA14" s="482"/>
      <c r="DB14" s="480">
        <v>23.8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414989</v>
      </c>
      <c r="S15" s="467"/>
      <c r="T15" s="467"/>
      <c r="U15" s="467"/>
      <c r="V15" s="468"/>
      <c r="W15" s="401" t="s">
        <v>130</v>
      </c>
      <c r="X15" s="402"/>
      <c r="Y15" s="402"/>
      <c r="Z15" s="402"/>
      <c r="AA15" s="402"/>
      <c r="AB15" s="392"/>
      <c r="AC15" s="436">
        <v>42786</v>
      </c>
      <c r="AD15" s="437"/>
      <c r="AE15" s="437"/>
      <c r="AF15" s="437"/>
      <c r="AG15" s="476"/>
      <c r="AH15" s="436">
        <v>46623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59186406</v>
      </c>
      <c r="BO15" s="349"/>
      <c r="BP15" s="349"/>
      <c r="BQ15" s="349"/>
      <c r="BR15" s="349"/>
      <c r="BS15" s="349"/>
      <c r="BT15" s="349"/>
      <c r="BU15" s="350"/>
      <c r="BV15" s="348">
        <v>56553897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59222494</v>
      </c>
      <c r="BO16" s="386"/>
      <c r="BP16" s="386"/>
      <c r="BQ16" s="386"/>
      <c r="BR16" s="386"/>
      <c r="BS16" s="386"/>
      <c r="BT16" s="386"/>
      <c r="BU16" s="387"/>
      <c r="BV16" s="385">
        <v>56906371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133304</v>
      </c>
      <c r="AD17" s="437"/>
      <c r="AE17" s="437"/>
      <c r="AF17" s="437"/>
      <c r="AG17" s="476"/>
      <c r="AH17" s="436">
        <v>132105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77762952</v>
      </c>
      <c r="BO17" s="386"/>
      <c r="BP17" s="386"/>
      <c r="BQ17" s="386"/>
      <c r="BR17" s="386"/>
      <c r="BS17" s="386"/>
      <c r="BT17" s="386"/>
      <c r="BU17" s="387"/>
      <c r="BV17" s="385">
        <v>74131874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69.510000000000005</v>
      </c>
      <c r="M18" s="498"/>
      <c r="N18" s="498"/>
      <c r="O18" s="498"/>
      <c r="P18" s="498"/>
      <c r="Q18" s="498"/>
      <c r="R18" s="499"/>
      <c r="S18" s="499"/>
      <c r="T18" s="499"/>
      <c r="U18" s="499"/>
      <c r="V18" s="500"/>
      <c r="W18" s="403"/>
      <c r="X18" s="404"/>
      <c r="Y18" s="404"/>
      <c r="Z18" s="404"/>
      <c r="AA18" s="404"/>
      <c r="AB18" s="395"/>
      <c r="AC18" s="501">
        <v>74.900000000000006</v>
      </c>
      <c r="AD18" s="502"/>
      <c r="AE18" s="502"/>
      <c r="AF18" s="502"/>
      <c r="AG18" s="503"/>
      <c r="AH18" s="501">
        <v>70.3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73147540</v>
      </c>
      <c r="BO18" s="386"/>
      <c r="BP18" s="386"/>
      <c r="BQ18" s="386"/>
      <c r="BR18" s="386"/>
      <c r="BS18" s="386"/>
      <c r="BT18" s="386"/>
      <c r="BU18" s="387"/>
      <c r="BV18" s="385">
        <v>71066534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5893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99245994</v>
      </c>
      <c r="BO19" s="386"/>
      <c r="BP19" s="386"/>
      <c r="BQ19" s="386"/>
      <c r="BR19" s="386"/>
      <c r="BS19" s="386"/>
      <c r="BT19" s="386"/>
      <c r="BU19" s="387"/>
      <c r="BV19" s="385">
        <v>94180061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171981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72946128</v>
      </c>
      <c r="BO23" s="386"/>
      <c r="BP23" s="386"/>
      <c r="BQ23" s="386"/>
      <c r="BR23" s="386"/>
      <c r="BS23" s="386"/>
      <c r="BT23" s="386"/>
      <c r="BU23" s="387"/>
      <c r="BV23" s="385">
        <v>78122676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9363</v>
      </c>
      <c r="R24" s="437"/>
      <c r="S24" s="437"/>
      <c r="T24" s="437"/>
      <c r="U24" s="437"/>
      <c r="V24" s="476"/>
      <c r="W24" s="531"/>
      <c r="X24" s="519"/>
      <c r="Y24" s="520"/>
      <c r="Z24" s="435" t="s">
        <v>153</v>
      </c>
      <c r="AA24" s="415"/>
      <c r="AB24" s="415"/>
      <c r="AC24" s="415"/>
      <c r="AD24" s="415"/>
      <c r="AE24" s="415"/>
      <c r="AF24" s="415"/>
      <c r="AG24" s="416"/>
      <c r="AH24" s="436">
        <v>2449</v>
      </c>
      <c r="AI24" s="437"/>
      <c r="AJ24" s="437"/>
      <c r="AK24" s="437"/>
      <c r="AL24" s="476"/>
      <c r="AM24" s="436">
        <v>7817208</v>
      </c>
      <c r="AN24" s="437"/>
      <c r="AO24" s="437"/>
      <c r="AP24" s="437"/>
      <c r="AQ24" s="437"/>
      <c r="AR24" s="476"/>
      <c r="AS24" s="436">
        <v>3192</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58215137</v>
      </c>
      <c r="BO24" s="386"/>
      <c r="BP24" s="386"/>
      <c r="BQ24" s="386"/>
      <c r="BR24" s="386"/>
      <c r="BS24" s="386"/>
      <c r="BT24" s="386"/>
      <c r="BU24" s="387"/>
      <c r="BV24" s="385">
        <v>63404584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8037</v>
      </c>
      <c r="R25" s="437"/>
      <c r="S25" s="437"/>
      <c r="T25" s="437"/>
      <c r="U25" s="437"/>
      <c r="V25" s="476"/>
      <c r="W25" s="531"/>
      <c r="X25" s="519"/>
      <c r="Y25" s="520"/>
      <c r="Z25" s="435" t="s">
        <v>156</v>
      </c>
      <c r="AA25" s="415"/>
      <c r="AB25" s="415"/>
      <c r="AC25" s="415"/>
      <c r="AD25" s="415"/>
      <c r="AE25" s="415"/>
      <c r="AF25" s="415"/>
      <c r="AG25" s="416"/>
      <c r="AH25" s="436">
        <v>432</v>
      </c>
      <c r="AI25" s="437"/>
      <c r="AJ25" s="437"/>
      <c r="AK25" s="437"/>
      <c r="AL25" s="476"/>
      <c r="AM25" s="436">
        <v>1353888</v>
      </c>
      <c r="AN25" s="437"/>
      <c r="AO25" s="437"/>
      <c r="AP25" s="437"/>
      <c r="AQ25" s="437"/>
      <c r="AR25" s="476"/>
      <c r="AS25" s="436">
        <v>3134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20625127</v>
      </c>
      <c r="BO25" s="349"/>
      <c r="BP25" s="349"/>
      <c r="BQ25" s="349"/>
      <c r="BR25" s="349"/>
      <c r="BS25" s="349"/>
      <c r="BT25" s="349"/>
      <c r="BU25" s="350"/>
      <c r="BV25" s="348">
        <v>23547149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7277</v>
      </c>
      <c r="R26" s="437"/>
      <c r="S26" s="437"/>
      <c r="T26" s="437"/>
      <c r="U26" s="437"/>
      <c r="V26" s="476"/>
      <c r="W26" s="531"/>
      <c r="X26" s="519"/>
      <c r="Y26" s="520"/>
      <c r="Z26" s="435" t="s">
        <v>159</v>
      </c>
      <c r="AA26" s="539"/>
      <c r="AB26" s="539"/>
      <c r="AC26" s="539"/>
      <c r="AD26" s="539"/>
      <c r="AE26" s="539"/>
      <c r="AF26" s="539"/>
      <c r="AG26" s="540"/>
      <c r="AH26" s="436">
        <v>362</v>
      </c>
      <c r="AI26" s="437"/>
      <c r="AJ26" s="437"/>
      <c r="AK26" s="437"/>
      <c r="AL26" s="476"/>
      <c r="AM26" s="436">
        <v>1184464</v>
      </c>
      <c r="AN26" s="437"/>
      <c r="AO26" s="437"/>
      <c r="AP26" s="437"/>
      <c r="AQ26" s="437"/>
      <c r="AR26" s="476"/>
      <c r="AS26" s="436">
        <v>3272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10000</v>
      </c>
      <c r="BO26" s="386"/>
      <c r="BP26" s="386"/>
      <c r="BQ26" s="386"/>
      <c r="BR26" s="386"/>
      <c r="BS26" s="386"/>
      <c r="BT26" s="386"/>
      <c r="BU26" s="387"/>
      <c r="BV26" s="385">
        <v>60000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6900</v>
      </c>
      <c r="R27" s="437"/>
      <c r="S27" s="437"/>
      <c r="T27" s="437"/>
      <c r="U27" s="437"/>
      <c r="V27" s="476"/>
      <c r="W27" s="531"/>
      <c r="X27" s="519"/>
      <c r="Y27" s="520"/>
      <c r="Z27" s="435" t="s">
        <v>162</v>
      </c>
      <c r="AA27" s="415"/>
      <c r="AB27" s="415"/>
      <c r="AC27" s="415"/>
      <c r="AD27" s="415"/>
      <c r="AE27" s="415"/>
      <c r="AF27" s="415"/>
      <c r="AG27" s="416"/>
      <c r="AH27" s="436">
        <v>28</v>
      </c>
      <c r="AI27" s="437"/>
      <c r="AJ27" s="437"/>
      <c r="AK27" s="437"/>
      <c r="AL27" s="476"/>
      <c r="AM27" s="436">
        <v>116004</v>
      </c>
      <c r="AN27" s="437"/>
      <c r="AO27" s="437"/>
      <c r="AP27" s="437"/>
      <c r="AQ27" s="437"/>
      <c r="AR27" s="476"/>
      <c r="AS27" s="436">
        <v>4143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6100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8225152</v>
      </c>
      <c r="BO28" s="349"/>
      <c r="BP28" s="349"/>
      <c r="BQ28" s="349"/>
      <c r="BR28" s="349"/>
      <c r="BS28" s="349"/>
      <c r="BT28" s="349"/>
      <c r="BU28" s="350"/>
      <c r="BV28" s="348">
        <v>8217858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34</v>
      </c>
      <c r="M29" s="437"/>
      <c r="N29" s="437"/>
      <c r="O29" s="437"/>
      <c r="P29" s="476"/>
      <c r="Q29" s="436">
        <v>5650</v>
      </c>
      <c r="R29" s="437"/>
      <c r="S29" s="437"/>
      <c r="T29" s="437"/>
      <c r="U29" s="437"/>
      <c r="V29" s="476"/>
      <c r="W29" s="531"/>
      <c r="X29" s="519"/>
      <c r="Y29" s="520"/>
      <c r="Z29" s="435" t="s">
        <v>169</v>
      </c>
      <c r="AA29" s="415"/>
      <c r="AB29" s="415"/>
      <c r="AC29" s="415"/>
      <c r="AD29" s="415"/>
      <c r="AE29" s="415"/>
      <c r="AF29" s="415"/>
      <c r="AG29" s="416"/>
      <c r="AH29" s="436">
        <v>2477</v>
      </c>
      <c r="AI29" s="437"/>
      <c r="AJ29" s="437"/>
      <c r="AK29" s="437"/>
      <c r="AL29" s="476"/>
      <c r="AM29" s="436">
        <v>7933212</v>
      </c>
      <c r="AN29" s="437"/>
      <c r="AO29" s="437"/>
      <c r="AP29" s="437"/>
      <c r="AQ29" s="437"/>
      <c r="AR29" s="476"/>
      <c r="AS29" s="436">
        <v>3203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102.2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7128669</v>
      </c>
      <c r="BO30" s="553"/>
      <c r="BP30" s="553"/>
      <c r="BQ30" s="553"/>
      <c r="BR30" s="553"/>
      <c r="BS30" s="553"/>
      <c r="BT30" s="553"/>
      <c r="BU30" s="554"/>
      <c r="BV30" s="552">
        <v>4503049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国民健康保険事業費特別会計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IF('各会計、関係団体の財政状況及び健全化判断比率'!B33="","",'各会計、関係団体の財政状況及び健全化判断比率'!B33)</f>
        <v>市民病院事業会計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神奈川県広域高齢者医療広域連合（一般会計）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かながわ海岸美化財団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墓園事業費特別会計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介護保険事業費特別会計</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IF('各会計、関係団体の財政状況及び健全化判断比率'!B34="","",'各会計、関係団体の財政状況及び健全化判断比率'!B34)</f>
        <v>下水道事業費特別会計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神奈川県広域高齢者医療広域連合（特別会計）</v>
      </c>
      <c r="BZ35" s="565"/>
      <c r="CA35" s="565"/>
      <c r="CB35" s="565"/>
      <c r="CC35" s="565"/>
      <c r="CD35" s="565"/>
      <c r="CE35" s="565"/>
      <c r="CF35" s="565"/>
      <c r="CG35" s="565"/>
      <c r="CH35" s="565"/>
      <c r="CI35" s="565"/>
      <c r="CJ35" s="565"/>
      <c r="CK35" s="565"/>
      <c r="CL35" s="565"/>
      <c r="CM35" s="565"/>
      <c r="CN35" s="165"/>
      <c r="CO35" s="564">
        <f t="shared" ref="CO35:CO43" si="3">IF(CQ35="","",CO34+1)</f>
        <v>15</v>
      </c>
      <c r="CP35" s="564"/>
      <c r="CQ35" s="565" t="str">
        <f>IF('各会計、関係団体の財政状況及び健全化判断比率'!BS8="","",'各会計、関係団体の財政状況及び健全化判断比率'!BS8)</f>
        <v>藤沢市土地開発公社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北部第二（三地区）土地区画整理事業費特別会計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後期高齢者医療事業費特別会計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f t="shared" si="3"/>
        <v>16</v>
      </c>
      <c r="CP36" s="564"/>
      <c r="CQ36" s="565" t="str">
        <f>IF('各会計、関係団体の財政状況及び健全化判断比率'!BS9="","",'各会計、関係団体の財政状況及び健全化判断比率'!BS9)</f>
        <v>（財）湘南産業振興財団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柄沢特定土地区画整理事業費特別会計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湘南台駐車場事業費特別会計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f t="shared" si="3"/>
        <v>17</v>
      </c>
      <c r="CP37" s="564"/>
      <c r="CQ37" s="565" t="str">
        <f>IF('各会計、関係団体の財政状況及び健全化判断比率'!BS10="","",'各会計、関係団体の財政状況及び健全化判断比率'!BS10)</f>
        <v>（公益財団法人）藤沢市保健医療財団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9</v>
      </c>
      <c r="V38" s="564"/>
      <c r="W38" s="565" t="str">
        <f>IF('各会計、関係団体の財政状況及び健全化判断比率'!B32="","",'各会計、関係団体の財政状況及び健全化判断比率'!B32)</f>
        <v>競輪事業費特別会計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18</v>
      </c>
      <c r="CP38" s="564"/>
      <c r="CQ38" s="565" t="str">
        <f>IF('各会計、関係団体の財政状況及び健全化判断比率'!BS11="","",'各会計、関係団体の財政状況及び健全化判断比率'!BS11)</f>
        <v>（公益財団法人）藤沢市まちづくり協会</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19</v>
      </c>
      <c r="CP39" s="564"/>
      <c r="CQ39" s="565" t="str">
        <f>IF('各会計、関係団体の財政状況及び健全化判断比率'!BS12="","",'各会計、関係団体の財政状況及び健全化判断比率'!BS12)</f>
        <v>（公益財団法人）藤沢市みらい創造財団</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20</v>
      </c>
      <c r="CP40" s="564"/>
      <c r="CQ40" s="565" t="str">
        <f>IF('各会計、関係団体の財政状況及び健全化判断比率'!BS13="","",'各会計、関係団体の財政状況及び健全化判断比率'!BS13)</f>
        <v>（財）藤沢市開発経営公社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21</v>
      </c>
      <c r="CP41" s="564"/>
      <c r="CQ41" s="565" t="str">
        <f>IF('各会計、関係団体の財政状況及び健全化判断比率'!BS14="","",'各会計、関係団体の財政状況及び健全化判断比率'!BS14)</f>
        <v>（株）藤沢市興業公社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22</v>
      </c>
      <c r="CP42" s="564"/>
      <c r="CQ42" s="565" t="str">
        <f>IF('各会計、関係団体の財政状況及び健全化判断比率'!BS15="","",'各会計、関係団体の財政状況及び健全化判断比率'!BS15)</f>
        <v>藤沢市市民会館サービス・センター（株）</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84724</v>
      </c>
      <c r="J41" s="83">
        <v>82408</v>
      </c>
      <c r="K41" s="83">
        <v>80519</v>
      </c>
      <c r="L41" s="83">
        <v>78123</v>
      </c>
      <c r="M41" s="84">
        <v>72946</v>
      </c>
    </row>
    <row r="42" spans="2:13" ht="27.75" customHeight="1">
      <c r="B42" s="1169"/>
      <c r="C42" s="1170"/>
      <c r="D42" s="85"/>
      <c r="E42" s="1175" t="s">
        <v>26</v>
      </c>
      <c r="F42" s="1175"/>
      <c r="G42" s="1175"/>
      <c r="H42" s="1176"/>
      <c r="I42" s="86">
        <v>18339</v>
      </c>
      <c r="J42" s="87">
        <v>16238</v>
      </c>
      <c r="K42" s="87">
        <v>15329</v>
      </c>
      <c r="L42" s="87">
        <v>12371</v>
      </c>
      <c r="M42" s="88">
        <v>11061</v>
      </c>
    </row>
    <row r="43" spans="2:13" ht="27.75" customHeight="1">
      <c r="B43" s="1169"/>
      <c r="C43" s="1170"/>
      <c r="D43" s="85"/>
      <c r="E43" s="1175" t="s">
        <v>27</v>
      </c>
      <c r="F43" s="1175"/>
      <c r="G43" s="1175"/>
      <c r="H43" s="1176"/>
      <c r="I43" s="86">
        <v>40382</v>
      </c>
      <c r="J43" s="87">
        <v>39315</v>
      </c>
      <c r="K43" s="87">
        <v>37430</v>
      </c>
      <c r="L43" s="87">
        <v>36076</v>
      </c>
      <c r="M43" s="88">
        <v>34229</v>
      </c>
    </row>
    <row r="44" spans="2:13" ht="27.75" customHeight="1">
      <c r="B44" s="1169"/>
      <c r="C44" s="1170"/>
      <c r="D44" s="85"/>
      <c r="E44" s="1175" t="s">
        <v>28</v>
      </c>
      <c r="F44" s="1175"/>
      <c r="G44" s="1175"/>
      <c r="H44" s="1176"/>
      <c r="I44" s="86" t="s">
        <v>478</v>
      </c>
      <c r="J44" s="87" t="s">
        <v>478</v>
      </c>
      <c r="K44" s="87" t="s">
        <v>478</v>
      </c>
      <c r="L44" s="87" t="s">
        <v>478</v>
      </c>
      <c r="M44" s="88" t="s">
        <v>478</v>
      </c>
    </row>
    <row r="45" spans="2:13" ht="27.75" customHeight="1">
      <c r="B45" s="1169"/>
      <c r="C45" s="1170"/>
      <c r="D45" s="85"/>
      <c r="E45" s="1175" t="s">
        <v>29</v>
      </c>
      <c r="F45" s="1175"/>
      <c r="G45" s="1175"/>
      <c r="H45" s="1176"/>
      <c r="I45" s="86">
        <v>21298</v>
      </c>
      <c r="J45" s="87">
        <v>20956</v>
      </c>
      <c r="K45" s="87">
        <v>20760</v>
      </c>
      <c r="L45" s="87">
        <v>20745</v>
      </c>
      <c r="M45" s="88">
        <v>20103</v>
      </c>
    </row>
    <row r="46" spans="2:13" ht="27.75" customHeight="1">
      <c r="B46" s="1169"/>
      <c r="C46" s="1170"/>
      <c r="D46" s="85"/>
      <c r="E46" s="1175" t="s">
        <v>30</v>
      </c>
      <c r="F46" s="1175"/>
      <c r="G46" s="1175"/>
      <c r="H46" s="1176"/>
      <c r="I46" s="86">
        <v>86</v>
      </c>
      <c r="J46" s="87">
        <v>72</v>
      </c>
      <c r="K46" s="87">
        <v>59</v>
      </c>
      <c r="L46" s="87">
        <v>32</v>
      </c>
      <c r="M46" s="88">
        <v>27</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13999</v>
      </c>
      <c r="J49" s="87">
        <v>15013</v>
      </c>
      <c r="K49" s="87">
        <v>14268</v>
      </c>
      <c r="L49" s="87">
        <v>14715</v>
      </c>
      <c r="M49" s="88">
        <v>17293</v>
      </c>
    </row>
    <row r="50" spans="2:13" ht="27.75" customHeight="1">
      <c r="B50" s="1169"/>
      <c r="C50" s="1170"/>
      <c r="D50" s="85"/>
      <c r="E50" s="1175" t="s">
        <v>35</v>
      </c>
      <c r="F50" s="1175"/>
      <c r="G50" s="1175"/>
      <c r="H50" s="1176"/>
      <c r="I50" s="86">
        <v>31911</v>
      </c>
      <c r="J50" s="87">
        <v>30615</v>
      </c>
      <c r="K50" s="87">
        <v>31562</v>
      </c>
      <c r="L50" s="87">
        <v>33227</v>
      </c>
      <c r="M50" s="88">
        <v>31864</v>
      </c>
    </row>
    <row r="51" spans="2:13" ht="27.75" customHeight="1">
      <c r="B51" s="1171"/>
      <c r="C51" s="1172"/>
      <c r="D51" s="85"/>
      <c r="E51" s="1175" t="s">
        <v>36</v>
      </c>
      <c r="F51" s="1175"/>
      <c r="G51" s="1175"/>
      <c r="H51" s="1176"/>
      <c r="I51" s="86">
        <v>91627</v>
      </c>
      <c r="J51" s="87">
        <v>89774</v>
      </c>
      <c r="K51" s="87">
        <v>86330</v>
      </c>
      <c r="L51" s="87">
        <v>83279</v>
      </c>
      <c r="M51" s="88">
        <v>76955</v>
      </c>
    </row>
    <row r="52" spans="2:13" ht="27.75" customHeight="1" thickBot="1">
      <c r="B52" s="1179" t="s">
        <v>37</v>
      </c>
      <c r="C52" s="1180"/>
      <c r="D52" s="90"/>
      <c r="E52" s="1181" t="s">
        <v>38</v>
      </c>
      <c r="F52" s="1181"/>
      <c r="G52" s="1181"/>
      <c r="H52" s="1182"/>
      <c r="I52" s="91">
        <v>27291</v>
      </c>
      <c r="J52" s="92">
        <v>23587</v>
      </c>
      <c r="K52" s="92">
        <v>21938</v>
      </c>
      <c r="L52" s="92">
        <v>16125</v>
      </c>
      <c r="M52" s="93">
        <v>12254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49956</v>
      </c>
      <c r="E3" s="116"/>
      <c r="F3" s="117">
        <v>38349</v>
      </c>
      <c r="G3" s="118"/>
      <c r="H3" s="119"/>
    </row>
    <row r="4" spans="1:8">
      <c r="A4" s="120"/>
      <c r="B4" s="121"/>
      <c r="C4" s="122"/>
      <c r="D4" s="123">
        <v>26789</v>
      </c>
      <c r="E4" s="124"/>
      <c r="F4" s="125">
        <v>22585</v>
      </c>
      <c r="G4" s="126"/>
      <c r="H4" s="127"/>
    </row>
    <row r="5" spans="1:8">
      <c r="A5" s="108" t="s">
        <v>511</v>
      </c>
      <c r="B5" s="113"/>
      <c r="C5" s="114"/>
      <c r="D5" s="115">
        <v>42726</v>
      </c>
      <c r="E5" s="116"/>
      <c r="F5" s="117">
        <v>37688</v>
      </c>
      <c r="G5" s="118"/>
      <c r="H5" s="119"/>
    </row>
    <row r="6" spans="1:8">
      <c r="A6" s="120"/>
      <c r="B6" s="121"/>
      <c r="C6" s="122"/>
      <c r="D6" s="123">
        <v>24032</v>
      </c>
      <c r="E6" s="124"/>
      <c r="F6" s="125">
        <v>22661</v>
      </c>
      <c r="G6" s="126"/>
      <c r="H6" s="127"/>
    </row>
    <row r="7" spans="1:8">
      <c r="A7" s="108" t="s">
        <v>512</v>
      </c>
      <c r="B7" s="113"/>
      <c r="C7" s="114"/>
      <c r="D7" s="115">
        <v>34745</v>
      </c>
      <c r="E7" s="116"/>
      <c r="F7" s="117">
        <v>38606</v>
      </c>
      <c r="G7" s="118"/>
      <c r="H7" s="119"/>
    </row>
    <row r="8" spans="1:8">
      <c r="A8" s="120"/>
      <c r="B8" s="121"/>
      <c r="C8" s="122"/>
      <c r="D8" s="123">
        <v>16914</v>
      </c>
      <c r="E8" s="124"/>
      <c r="F8" s="125">
        <v>22435</v>
      </c>
      <c r="G8" s="126"/>
      <c r="H8" s="127"/>
    </row>
    <row r="9" spans="1:8">
      <c r="A9" s="108" t="s">
        <v>513</v>
      </c>
      <c r="B9" s="113"/>
      <c r="C9" s="114"/>
      <c r="D9" s="115">
        <v>34616</v>
      </c>
      <c r="E9" s="116"/>
      <c r="F9" s="117">
        <v>39425</v>
      </c>
      <c r="G9" s="118"/>
      <c r="H9" s="119"/>
    </row>
    <row r="10" spans="1:8">
      <c r="A10" s="120"/>
      <c r="B10" s="121"/>
      <c r="C10" s="122"/>
      <c r="D10" s="123">
        <v>17549</v>
      </c>
      <c r="E10" s="124"/>
      <c r="F10" s="125">
        <v>22414</v>
      </c>
      <c r="G10" s="126"/>
      <c r="H10" s="127"/>
    </row>
    <row r="11" spans="1:8">
      <c r="A11" s="108" t="s">
        <v>514</v>
      </c>
      <c r="B11" s="113"/>
      <c r="C11" s="114"/>
      <c r="D11" s="115">
        <v>26384</v>
      </c>
      <c r="E11" s="116"/>
      <c r="F11" s="117">
        <v>43141</v>
      </c>
      <c r="G11" s="118"/>
      <c r="H11" s="119"/>
    </row>
    <row r="12" spans="1:8">
      <c r="A12" s="120"/>
      <c r="B12" s="121"/>
      <c r="C12" s="128"/>
      <c r="D12" s="123">
        <v>16882</v>
      </c>
      <c r="E12" s="124"/>
      <c r="F12" s="125">
        <v>21887</v>
      </c>
      <c r="G12" s="126"/>
      <c r="H12" s="127"/>
    </row>
    <row r="13" spans="1:8">
      <c r="A13" s="108"/>
      <c r="B13" s="113"/>
      <c r="C13" s="129"/>
      <c r="D13" s="130">
        <v>37685</v>
      </c>
      <c r="E13" s="131"/>
      <c r="F13" s="132">
        <v>39442</v>
      </c>
      <c r="G13" s="133"/>
      <c r="H13" s="119"/>
    </row>
    <row r="14" spans="1:8">
      <c r="A14" s="120"/>
      <c r="B14" s="121"/>
      <c r="C14" s="122"/>
      <c r="D14" s="123">
        <v>20433</v>
      </c>
      <c r="E14" s="124"/>
      <c r="F14" s="125">
        <v>22396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6.83</v>
      </c>
      <c r="C19" s="134">
        <f>ROUND(VALUE(SUBSTITUTE(実質収支比率等に係る経年分析!G$48,"▲","-")),2)</f>
        <v>6.07</v>
      </c>
      <c r="D19" s="134">
        <f>ROUND(VALUE(SUBSTITUTE(実質収支比率等に係る経年分析!H$48,"▲","-")),2)</f>
        <v>9.0500000000000007</v>
      </c>
      <c r="E19" s="134">
        <f>ROUND(VALUE(SUBSTITUTE(実質収支比率等に係る経年分析!I$48,"▲","-")),2)</f>
        <v>10.31</v>
      </c>
      <c r="F19" s="134">
        <f>ROUND(VALUE(SUBSTITUTE(実質収支比率等に係る経年分析!J$48,"▲","-")),2)</f>
        <v>13.86</v>
      </c>
    </row>
    <row r="20" spans="1:11">
      <c r="A20" s="134" t="s">
        <v>43</v>
      </c>
      <c r="B20" s="134">
        <f>ROUND(VALUE(SUBSTITUTE(実質収支比率等に係る経年分析!F$47,"▲","-")),2)</f>
        <v>8.91</v>
      </c>
      <c r="C20" s="134">
        <f>ROUND(VALUE(SUBSTITUTE(実質収支比率等に係る経年分析!G$47,"▲","-")),2)</f>
        <v>10.92</v>
      </c>
      <c r="D20" s="134">
        <f>ROUND(VALUE(SUBSTITUTE(実質収支比率等に係る経年分析!H$47,"▲","-")),2)</f>
        <v>10.92</v>
      </c>
      <c r="E20" s="134">
        <f>ROUND(VALUE(SUBSTITUTE(実質収支比率等に係る経年分析!I$47,"▲","-")),2)</f>
        <v>10.76</v>
      </c>
      <c r="F20" s="134">
        <f>ROUND(VALUE(SUBSTITUTE(実質収支比率等に係る経年分析!J$47,"▲","-")),2)</f>
        <v>10.56</v>
      </c>
    </row>
    <row r="21" spans="1:11">
      <c r="A21" s="134" t="s">
        <v>44</v>
      </c>
      <c r="B21" s="134">
        <f>IF(ISNUMBER(VALUE(SUBSTITUTE(実質収支比率等に係る経年分析!F$49,"▲","-"))),ROUND(VALUE(SUBSTITUTE(実質収支比率等に係る経年分析!F$49,"▲","-")),2),NA())</f>
        <v>-1.41</v>
      </c>
      <c r="C21" s="134">
        <f>IF(ISNUMBER(VALUE(SUBSTITUTE(実質収支比率等に係る経年分析!G$49,"▲","-"))),ROUND(VALUE(SUBSTITUTE(実質収支比率等に係る経年分析!G$49,"▲","-")),2),NA())</f>
        <v>0.11</v>
      </c>
      <c r="D21" s="134">
        <f>IF(ISNUMBER(VALUE(SUBSTITUTE(実質収支比率等に係る経年分析!H$49,"▲","-"))),ROUND(VALUE(SUBSTITUTE(実質収支比率等に係る経年分析!H$49,"▲","-")),2),NA())</f>
        <v>2.99</v>
      </c>
      <c r="E21" s="134">
        <f>IF(ISNUMBER(VALUE(SUBSTITUTE(実質収支比率等に係る経年分析!I$49,"▲","-"))),ROUND(VALUE(SUBSTITUTE(実質収支比率等に係る経年分析!I$49,"▲","-")),2),NA())</f>
        <v>1.42</v>
      </c>
      <c r="F21" s="134">
        <f>IF(ISNUMBER(VALUE(SUBSTITUTE(実質収支比率等に係る経年分析!J$49,"▲","-"))),ROUND(VALUE(SUBSTITUTE(実質収支比率等に係る経年分析!J$49,"▲","-")),2),NA())</f>
        <v>3.76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柄沢特定土地区画整理事業費特別会計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0.28000000000000003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競輪事業費特別会計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0.62</v>
      </c>
    </row>
    <row r="32" spans="1:11">
      <c r="A32" s="135" t="str">
        <f>IF(連結実質赤字比率に係る赤字・黒字の構成分析!C$38="",NA(),連結実質赤字比率に係る赤字・黒字の構成分析!C$38)</f>
        <v>下水道事業費特別会計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1.1299999999999999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v>
      </c>
    </row>
    <row r="33" spans="1:16">
      <c r="A33" s="135" t="str">
        <f>IF(連結実質赤字比率に係る赤字・黒字の構成分析!C$37="",NA(),連結実質赤字比率に係る赤字・黒字の構成分析!C$37)</f>
        <v>介護保険事業費特別会計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1.01</v>
      </c>
    </row>
    <row r="34" spans="1:16">
      <c r="A34" s="135" t="str">
        <f>IF(連結実質赤字比率に係る赤字・黒字の構成分析!C$36="",NA(),連結実質赤字比率に係る赤字・黒字の構成分析!C$36)</f>
        <v>国民健康保険事業費特別会計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2.0699999999999998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2.79</v>
      </c>
    </row>
    <row r="35" spans="1:16">
      <c r="A35" s="135" t="str">
        <f>IF(連結実質赤字比率に係る赤字・黒字の構成分析!C$35="",NA(),連結実質赤字比率に係る赤字・黒字の構成分析!C$35)</f>
        <v>市民病院事業会計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8.7899999999999991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12336</v>
      </c>
      <c r="E42" s="136"/>
      <c r="F42" s="136"/>
      <c r="G42" s="136">
        <f>'実質公債費比率（分子）の構造'!L$52</f>
        <v>12433</v>
      </c>
      <c r="H42" s="136"/>
      <c r="I42" s="136"/>
      <c r="J42" s="136">
        <f>'実質公債費比率（分子）の構造'!M$52</f>
        <v>12983</v>
      </c>
      <c r="K42" s="136"/>
      <c r="L42" s="136"/>
      <c r="M42" s="136">
        <f>'実質公債費比率（分子）の構造'!N$52</f>
        <v>12650</v>
      </c>
      <c r="N42" s="136"/>
      <c r="O42" s="136"/>
      <c r="P42" s="136">
        <f>'実質公債費比率（分子）の構造'!O$52</f>
        <v>12367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2965</v>
      </c>
      <c r="C44" s="136"/>
      <c r="D44" s="136"/>
      <c r="E44" s="136">
        <f>'実質公債費比率（分子）の構造'!L$50</f>
        <v>2312</v>
      </c>
      <c r="F44" s="136"/>
      <c r="G44" s="136"/>
      <c r="H44" s="136">
        <f>'実質公債費比率（分子）の構造'!M$50</f>
        <v>965</v>
      </c>
      <c r="I44" s="136"/>
      <c r="J44" s="136"/>
      <c r="K44" s="136">
        <f>'実質公債費比率（分子）の構造'!N$50</f>
        <v>1392</v>
      </c>
      <c r="L44" s="136"/>
      <c r="M44" s="136"/>
      <c r="N44" s="136">
        <f>'実質公債費比率（分子）の構造'!O$50</f>
        <v>1134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4011</v>
      </c>
      <c r="C46" s="136"/>
      <c r="D46" s="136"/>
      <c r="E46" s="136">
        <f>'実質公債費比率（分子）の構造'!L$48</f>
        <v>3988</v>
      </c>
      <c r="F46" s="136"/>
      <c r="G46" s="136"/>
      <c r="H46" s="136">
        <f>'実質公債費比率（分子）の構造'!M$48</f>
        <v>3799</v>
      </c>
      <c r="I46" s="136"/>
      <c r="J46" s="136"/>
      <c r="K46" s="136">
        <f>'実質公債費比率（分子）の構造'!N$48</f>
        <v>3619</v>
      </c>
      <c r="L46" s="136"/>
      <c r="M46" s="136"/>
      <c r="N46" s="136">
        <f>'実質公債費比率（分子）の構造'!O$48</f>
        <v>3588</v>
      </c>
      <c r="O46" s="136"/>
      <c r="P46" s="136"/>
    </row>
    <row r="47" spans="1:16">
      <c r="A47" s="136" t="s">
        <v>56</v>
      </c>
      <c r="B47" s="136">
        <f>'実質公債費比率（分子）の構造'!K$47</f>
        <v>93</v>
      </c>
      <c r="C47" s="136"/>
      <c r="D47" s="136"/>
      <c r="E47" s="136">
        <f>'実質公債費比率（分子）の構造'!L$47</f>
        <v>93</v>
      </c>
      <c r="F47" s="136"/>
      <c r="G47" s="136"/>
      <c r="H47" s="136">
        <f>'実質公債費比率（分子）の構造'!M$47</f>
        <v>50</v>
      </c>
      <c r="I47" s="136"/>
      <c r="J47" s="136"/>
      <c r="K47" s="136">
        <f>'実質公債費比率（分子）の構造'!N$47</f>
        <v>17</v>
      </c>
      <c r="L47" s="136"/>
      <c r="M47" s="136"/>
      <c r="N47" s="136" t="str">
        <f>'実質公債費比率（分子）の構造'!O$47</f>
        <v>-</v>
      </c>
      <c r="O47" s="136"/>
      <c r="P47" s="136"/>
    </row>
    <row r="48" spans="1:16">
      <c r="A48" s="136" t="s">
        <v>57</v>
      </c>
      <c r="B48" s="136">
        <f>'実質公債費比率（分子）の構造'!K$46</f>
        <v>50</v>
      </c>
      <c r="C48" s="136"/>
      <c r="D48" s="136"/>
      <c r="E48" s="136">
        <f>'実質公債費比率（分子）の構造'!L$46</f>
        <v>227</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9556</v>
      </c>
      <c r="C49" s="136"/>
      <c r="D49" s="136"/>
      <c r="E49" s="136">
        <f>'実質公債費比率（分子）の構造'!L$45</f>
        <v>9737</v>
      </c>
      <c r="F49" s="136"/>
      <c r="G49" s="136"/>
      <c r="H49" s="136">
        <f>'実質公債費比率（分子）の構造'!M$45</f>
        <v>9394</v>
      </c>
      <c r="I49" s="136"/>
      <c r="J49" s="136"/>
      <c r="K49" s="136">
        <f>'実質公債費比率（分子）の構造'!N$45</f>
        <v>9344</v>
      </c>
      <c r="L49" s="136"/>
      <c r="M49" s="136"/>
      <c r="N49" s="136">
        <f>'実質公債費比率（分子）の構造'!O$45</f>
        <v>9385</v>
      </c>
      <c r="O49" s="136"/>
      <c r="P49" s="136"/>
    </row>
    <row r="50" spans="1:16">
      <c r="A50" s="136" t="s">
        <v>59</v>
      </c>
      <c r="B50" s="136" t="e">
        <f>NA()</f>
        <v>#N/A</v>
      </c>
      <c r="C50" s="136">
        <f>IF(ISNUMBER('実質公債費比率（分子）の構造'!K$53),'実質公債費比率（分子）の構造'!K$53,NA())</f>
        <v>4339</v>
      </c>
      <c r="D50" s="136" t="e">
        <f>NA()</f>
        <v>#N/A</v>
      </c>
      <c r="E50" s="136" t="e">
        <f>NA()</f>
        <v>#N/A</v>
      </c>
      <c r="F50" s="136">
        <f>IF(ISNUMBER('実質公債費比率（分子）の構造'!L$53),'実質公債費比率（分子）の構造'!L$53,NA())</f>
        <v>3924</v>
      </c>
      <c r="G50" s="136" t="e">
        <f>NA()</f>
        <v>#N/A</v>
      </c>
      <c r="H50" s="136" t="e">
        <f>NA()</f>
        <v>#N/A</v>
      </c>
      <c r="I50" s="136">
        <f>IF(ISNUMBER('実質公債費比率（分子）の構造'!M$53),'実質公債費比率（分子）の構造'!M$53,NA())</f>
        <v>1225</v>
      </c>
      <c r="J50" s="136" t="e">
        <f>NA()</f>
        <v>#N/A</v>
      </c>
      <c r="K50" s="136" t="e">
        <f>NA()</f>
        <v>#N/A</v>
      </c>
      <c r="L50" s="136">
        <f>IF(ISNUMBER('実質公債費比率（分子）の構造'!N$53),'実質公債費比率（分子）の構造'!N$53,NA())</f>
        <v>1722</v>
      </c>
      <c r="M50" s="136" t="e">
        <f>NA()</f>
        <v>#N/A</v>
      </c>
      <c r="N50" s="136" t="e">
        <f>NA()</f>
        <v>#N/A</v>
      </c>
      <c r="O50" s="136">
        <f>IF(ISNUMBER('実質公債費比率（分子）の構造'!O$53),'実質公債費比率（分子）の構造'!O$53,NA())</f>
        <v>1740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91627</v>
      </c>
      <c r="E56" s="135"/>
      <c r="F56" s="135"/>
      <c r="G56" s="135">
        <f>'将来負担比率（分子）の構造'!J$51</f>
        <v>89774</v>
      </c>
      <c r="H56" s="135"/>
      <c r="I56" s="135"/>
      <c r="J56" s="135">
        <f>'将来負担比率（分子）の構造'!K$51</f>
        <v>86330</v>
      </c>
      <c r="K56" s="135"/>
      <c r="L56" s="135"/>
      <c r="M56" s="135">
        <f>'将来負担比率（分子）の構造'!L$51</f>
        <v>83279</v>
      </c>
      <c r="N56" s="135"/>
      <c r="O56" s="135"/>
      <c r="P56" s="135">
        <f>'将来負担比率（分子）の構造'!M$51</f>
        <v>76955</v>
      </c>
    </row>
    <row r="57" spans="1:16">
      <c r="A57" s="135" t="s">
        <v>35</v>
      </c>
      <c r="B57" s="135"/>
      <c r="C57" s="135"/>
      <c r="D57" s="135">
        <f>'将来負担比率（分子）の構造'!I$50</f>
        <v>31911</v>
      </c>
      <c r="E57" s="135"/>
      <c r="F57" s="135"/>
      <c r="G57" s="135">
        <f>'将来負担比率（分子）の構造'!J$50</f>
        <v>30615</v>
      </c>
      <c r="H57" s="135"/>
      <c r="I57" s="135"/>
      <c r="J57" s="135">
        <f>'将来負担比率（分子）の構造'!K$50</f>
        <v>31562</v>
      </c>
      <c r="K57" s="135"/>
      <c r="L57" s="135"/>
      <c r="M57" s="135">
        <f>'将来負担比率（分子）の構造'!L$50</f>
        <v>33227</v>
      </c>
      <c r="N57" s="135"/>
      <c r="O57" s="135"/>
      <c r="P57" s="135">
        <f>'将来負担比率（分子）の構造'!M$50</f>
        <v>31864</v>
      </c>
    </row>
    <row r="58" spans="1:16">
      <c r="A58" s="135" t="s">
        <v>34</v>
      </c>
      <c r="B58" s="135"/>
      <c r="C58" s="135"/>
      <c r="D58" s="135">
        <f>'将来負担比率（分子）の構造'!I$49</f>
        <v>13999</v>
      </c>
      <c r="E58" s="135"/>
      <c r="F58" s="135"/>
      <c r="G58" s="135">
        <f>'将来負担比率（分子）の構造'!J$49</f>
        <v>15013</v>
      </c>
      <c r="H58" s="135"/>
      <c r="I58" s="135"/>
      <c r="J58" s="135">
        <f>'将来負担比率（分子）の構造'!K$49</f>
        <v>14268</v>
      </c>
      <c r="K58" s="135"/>
      <c r="L58" s="135"/>
      <c r="M58" s="135">
        <f>'将来負担比率（分子）の構造'!L$49</f>
        <v>14715</v>
      </c>
      <c r="N58" s="135"/>
      <c r="O58" s="135"/>
      <c r="P58" s="135">
        <f>'将来負担比率（分子）の構造'!M$49</f>
        <v>17293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86</v>
      </c>
      <c r="C61" s="135"/>
      <c r="D61" s="135"/>
      <c r="E61" s="135">
        <f>'将来負担比率（分子）の構造'!J$46</f>
        <v>72</v>
      </c>
      <c r="F61" s="135"/>
      <c r="G61" s="135"/>
      <c r="H61" s="135">
        <f>'将来負担比率（分子）の構造'!K$46</f>
        <v>59</v>
      </c>
      <c r="I61" s="135"/>
      <c r="J61" s="135"/>
      <c r="K61" s="135">
        <f>'将来負担比率（分子）の構造'!L$46</f>
        <v>32</v>
      </c>
      <c r="L61" s="135"/>
      <c r="M61" s="135"/>
      <c r="N61" s="135">
        <f>'将来負担比率（分子）の構造'!M$46</f>
        <v>27</v>
      </c>
      <c r="O61" s="135"/>
      <c r="P61" s="135"/>
    </row>
    <row r="62" spans="1:16">
      <c r="A62" s="135" t="s">
        <v>29</v>
      </c>
      <c r="B62" s="135">
        <f>'将来負担比率（分子）の構造'!I$45</f>
        <v>21298</v>
      </c>
      <c r="C62" s="135"/>
      <c r="D62" s="135"/>
      <c r="E62" s="135">
        <f>'将来負担比率（分子）の構造'!J$45</f>
        <v>20956</v>
      </c>
      <c r="F62" s="135"/>
      <c r="G62" s="135"/>
      <c r="H62" s="135">
        <f>'将来負担比率（分子）の構造'!K$45</f>
        <v>20760</v>
      </c>
      <c r="I62" s="135"/>
      <c r="J62" s="135"/>
      <c r="K62" s="135">
        <f>'将来負担比率（分子）の構造'!L$45</f>
        <v>20745</v>
      </c>
      <c r="L62" s="135"/>
      <c r="M62" s="135"/>
      <c r="N62" s="135">
        <f>'将来負担比率（分子）の構造'!M$45</f>
        <v>20103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40382</v>
      </c>
      <c r="C64" s="135"/>
      <c r="D64" s="135"/>
      <c r="E64" s="135">
        <f>'将来負担比率（分子）の構造'!J$43</f>
        <v>39315</v>
      </c>
      <c r="F64" s="135"/>
      <c r="G64" s="135"/>
      <c r="H64" s="135">
        <f>'将来負担比率（分子）の構造'!K$43</f>
        <v>37430</v>
      </c>
      <c r="I64" s="135"/>
      <c r="J64" s="135"/>
      <c r="K64" s="135">
        <f>'将来負担比率（分子）の構造'!L$43</f>
        <v>36076</v>
      </c>
      <c r="L64" s="135"/>
      <c r="M64" s="135"/>
      <c r="N64" s="135">
        <f>'将来負担比率（分子）の構造'!M$43</f>
        <v>34229</v>
      </c>
      <c r="O64" s="135"/>
      <c r="P64" s="135"/>
    </row>
    <row r="65" spans="1:16">
      <c r="A65" s="135" t="s">
        <v>26</v>
      </c>
      <c r="B65" s="135">
        <f>'将来負担比率（分子）の構造'!I$42</f>
        <v>18339</v>
      </c>
      <c r="C65" s="135"/>
      <c r="D65" s="135"/>
      <c r="E65" s="135">
        <f>'将来負担比率（分子）の構造'!J$42</f>
        <v>16238</v>
      </c>
      <c r="F65" s="135"/>
      <c r="G65" s="135"/>
      <c r="H65" s="135">
        <f>'将来負担比率（分子）の構造'!K$42</f>
        <v>15329</v>
      </c>
      <c r="I65" s="135"/>
      <c r="J65" s="135"/>
      <c r="K65" s="135">
        <f>'将来負担比率（分子）の構造'!L$42</f>
        <v>12371</v>
      </c>
      <c r="L65" s="135"/>
      <c r="M65" s="135"/>
      <c r="N65" s="135">
        <f>'将来負担比率（分子）の構造'!M$42</f>
        <v>11061</v>
      </c>
      <c r="O65" s="135"/>
      <c r="P65" s="135"/>
    </row>
    <row r="66" spans="1:16">
      <c r="A66" s="135" t="s">
        <v>25</v>
      </c>
      <c r="B66" s="135">
        <f>'将来負担比率（分子）の構造'!I$41</f>
        <v>84724</v>
      </c>
      <c r="C66" s="135"/>
      <c r="D66" s="135"/>
      <c r="E66" s="135">
        <f>'将来負担比率（分子）の構造'!J$41</f>
        <v>82408</v>
      </c>
      <c r="F66" s="135"/>
      <c r="G66" s="135"/>
      <c r="H66" s="135">
        <f>'将来負担比率（分子）の構造'!K$41</f>
        <v>80519</v>
      </c>
      <c r="I66" s="135"/>
      <c r="J66" s="135"/>
      <c r="K66" s="135">
        <f>'将来負担比率（分子）の構造'!L$41</f>
        <v>78123</v>
      </c>
      <c r="L66" s="135"/>
      <c r="M66" s="135"/>
      <c r="N66" s="135">
        <f>'将来負担比率（分子）の構造'!M$41</f>
        <v>72946</v>
      </c>
      <c r="O66" s="135"/>
      <c r="P66" s="135"/>
    </row>
    <row r="67" spans="1:16">
      <c r="A67" s="135" t="s">
        <v>63</v>
      </c>
      <c r="B67" s="135" t="e">
        <f>NA()</f>
        <v>#N/A</v>
      </c>
      <c r="C67" s="135">
        <f>IF(ISNUMBER('将来負担比率（分子）の構造'!I$52), IF('将来負担比率（分子）の構造'!I$52 &lt; 0, 0, '将来負担比率（分子）の構造'!I$52), NA())</f>
        <v>27291</v>
      </c>
      <c r="D67" s="135" t="e">
        <f>NA()</f>
        <v>#N/A</v>
      </c>
      <c r="E67" s="135" t="e">
        <f>NA()</f>
        <v>#N/A</v>
      </c>
      <c r="F67" s="135">
        <f>IF(ISNUMBER('将来負担比率（分子）の構造'!J$52), IF('将来負担比率（分子）の構造'!J$52 &lt; 0, 0, '将来負担比率（分子）の構造'!J$52), NA())</f>
        <v>23587</v>
      </c>
      <c r="G67" s="135" t="e">
        <f>NA()</f>
        <v>#N/A</v>
      </c>
      <c r="H67" s="135" t="e">
        <f>NA()</f>
        <v>#N/A</v>
      </c>
      <c r="I67" s="135">
        <f>IF(ISNUMBER('将来負担比率（分子）の構造'!K$52), IF('将来負担比率（分子）の構造'!K$52 &lt; 0, 0, '将来負担比率（分子）の構造'!K$52), NA())</f>
        <v>21938</v>
      </c>
      <c r="J67" s="135" t="e">
        <f>NA()</f>
        <v>#N/A</v>
      </c>
      <c r="K67" s="135" t="e">
        <f>NA()</f>
        <v>#N/A</v>
      </c>
      <c r="L67" s="135">
        <f>IF(ISNUMBER('将来負担比率（分子）の構造'!L$52), IF('将来負担比率（分子）の構造'!L$52 &lt; 0, 0, '将来負担比率（分子）の構造'!L$52), NA())</f>
        <v>16125</v>
      </c>
      <c r="M67" s="135" t="e">
        <f>NA()</f>
        <v>#N/A</v>
      </c>
      <c r="N67" s="135" t="e">
        <f>NA()</f>
        <v>#N/A</v>
      </c>
      <c r="O67" s="135">
        <f>IF(ISNUMBER('将来負担比率（分子）の構造'!M$52), IF('将来負担比率（分子）の構造'!M$52 &lt; 0, 0, '将来負担比率（分子）の構造'!M$52), NA())</f>
        <v>12254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82266658</v>
      </c>
      <c r="S5" s="581"/>
      <c r="T5" s="581"/>
      <c r="U5" s="581"/>
      <c r="V5" s="581"/>
      <c r="W5" s="581"/>
      <c r="X5" s="581"/>
      <c r="Y5" s="582"/>
      <c r="Z5" s="583">
        <v>60.7</v>
      </c>
      <c r="AA5" s="583"/>
      <c r="AB5" s="583"/>
      <c r="AC5" s="583"/>
      <c r="AD5" s="584">
        <v>76628791</v>
      </c>
      <c r="AE5" s="584"/>
      <c r="AF5" s="584"/>
      <c r="AG5" s="584"/>
      <c r="AH5" s="584"/>
      <c r="AI5" s="584"/>
      <c r="AJ5" s="584"/>
      <c r="AK5" s="584"/>
      <c r="AL5" s="585">
        <v>92.1</v>
      </c>
      <c r="AM5" s="586"/>
      <c r="AN5" s="586"/>
      <c r="AO5" s="587"/>
      <c r="AP5" s="577" t="s">
        <v>207</v>
      </c>
      <c r="AQ5" s="578"/>
      <c r="AR5" s="578"/>
      <c r="AS5" s="578"/>
      <c r="AT5" s="578"/>
      <c r="AU5" s="578"/>
      <c r="AV5" s="578"/>
      <c r="AW5" s="578"/>
      <c r="AX5" s="578"/>
      <c r="AY5" s="578"/>
      <c r="AZ5" s="578"/>
      <c r="BA5" s="578"/>
      <c r="BB5" s="578"/>
      <c r="BC5" s="578"/>
      <c r="BD5" s="578"/>
      <c r="BE5" s="578"/>
      <c r="BF5" s="579"/>
      <c r="BG5" s="591">
        <v>74313335</v>
      </c>
      <c r="BH5" s="592"/>
      <c r="BI5" s="592"/>
      <c r="BJ5" s="592"/>
      <c r="BK5" s="592"/>
      <c r="BL5" s="592"/>
      <c r="BM5" s="592"/>
      <c r="BN5" s="593"/>
      <c r="BO5" s="594">
        <v>90.3</v>
      </c>
      <c r="BP5" s="594"/>
      <c r="BQ5" s="594"/>
      <c r="BR5" s="594"/>
      <c r="BS5" s="595">
        <v>832410</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770499</v>
      </c>
      <c r="S6" s="592"/>
      <c r="T6" s="592"/>
      <c r="U6" s="592"/>
      <c r="V6" s="592"/>
      <c r="W6" s="592"/>
      <c r="X6" s="592"/>
      <c r="Y6" s="593"/>
      <c r="Z6" s="594">
        <v>0.6</v>
      </c>
      <c r="AA6" s="594"/>
      <c r="AB6" s="594"/>
      <c r="AC6" s="594"/>
      <c r="AD6" s="595">
        <v>770499</v>
      </c>
      <c r="AE6" s="595"/>
      <c r="AF6" s="595"/>
      <c r="AG6" s="595"/>
      <c r="AH6" s="595"/>
      <c r="AI6" s="595"/>
      <c r="AJ6" s="595"/>
      <c r="AK6" s="595"/>
      <c r="AL6" s="596">
        <v>0.9</v>
      </c>
      <c r="AM6" s="597"/>
      <c r="AN6" s="597"/>
      <c r="AO6" s="598"/>
      <c r="AP6" s="588" t="s">
        <v>212</v>
      </c>
      <c r="AQ6" s="589"/>
      <c r="AR6" s="589"/>
      <c r="AS6" s="589"/>
      <c r="AT6" s="589"/>
      <c r="AU6" s="589"/>
      <c r="AV6" s="589"/>
      <c r="AW6" s="589"/>
      <c r="AX6" s="589"/>
      <c r="AY6" s="589"/>
      <c r="AZ6" s="589"/>
      <c r="BA6" s="589"/>
      <c r="BB6" s="589"/>
      <c r="BC6" s="589"/>
      <c r="BD6" s="589"/>
      <c r="BE6" s="589"/>
      <c r="BF6" s="590"/>
      <c r="BG6" s="591">
        <v>74313335</v>
      </c>
      <c r="BH6" s="592"/>
      <c r="BI6" s="592"/>
      <c r="BJ6" s="592"/>
      <c r="BK6" s="592"/>
      <c r="BL6" s="592"/>
      <c r="BM6" s="592"/>
      <c r="BN6" s="593"/>
      <c r="BO6" s="594">
        <v>90.3</v>
      </c>
      <c r="BP6" s="594"/>
      <c r="BQ6" s="594"/>
      <c r="BR6" s="594"/>
      <c r="BS6" s="595">
        <v>832410</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663832</v>
      </c>
      <c r="CS6" s="592"/>
      <c r="CT6" s="592"/>
      <c r="CU6" s="592"/>
      <c r="CV6" s="592"/>
      <c r="CW6" s="592"/>
      <c r="CX6" s="592"/>
      <c r="CY6" s="593"/>
      <c r="CZ6" s="594">
        <v>0.5</v>
      </c>
      <c r="DA6" s="594"/>
      <c r="DB6" s="594"/>
      <c r="DC6" s="594"/>
      <c r="DD6" s="600" t="s">
        <v>214</v>
      </c>
      <c r="DE6" s="592"/>
      <c r="DF6" s="592"/>
      <c r="DG6" s="592"/>
      <c r="DH6" s="592"/>
      <c r="DI6" s="592"/>
      <c r="DJ6" s="592"/>
      <c r="DK6" s="592"/>
      <c r="DL6" s="592"/>
      <c r="DM6" s="592"/>
      <c r="DN6" s="592"/>
      <c r="DO6" s="592"/>
      <c r="DP6" s="593"/>
      <c r="DQ6" s="600">
        <v>663832</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141169</v>
      </c>
      <c r="S7" s="592"/>
      <c r="T7" s="592"/>
      <c r="U7" s="592"/>
      <c r="V7" s="592"/>
      <c r="W7" s="592"/>
      <c r="X7" s="592"/>
      <c r="Y7" s="593"/>
      <c r="Z7" s="594">
        <v>0.1</v>
      </c>
      <c r="AA7" s="594"/>
      <c r="AB7" s="594"/>
      <c r="AC7" s="594"/>
      <c r="AD7" s="595">
        <v>141169</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41365430</v>
      </c>
      <c r="BH7" s="592"/>
      <c r="BI7" s="592"/>
      <c r="BJ7" s="592"/>
      <c r="BK7" s="592"/>
      <c r="BL7" s="592"/>
      <c r="BM7" s="592"/>
      <c r="BN7" s="593"/>
      <c r="BO7" s="594">
        <v>50.3</v>
      </c>
      <c r="BP7" s="594"/>
      <c r="BQ7" s="594"/>
      <c r="BR7" s="594"/>
      <c r="BS7" s="595">
        <v>832410</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15585077</v>
      </c>
      <c r="CS7" s="592"/>
      <c r="CT7" s="592"/>
      <c r="CU7" s="592"/>
      <c r="CV7" s="592"/>
      <c r="CW7" s="592"/>
      <c r="CX7" s="592"/>
      <c r="CY7" s="593"/>
      <c r="CZ7" s="594">
        <v>12.5</v>
      </c>
      <c r="DA7" s="594"/>
      <c r="DB7" s="594"/>
      <c r="DC7" s="594"/>
      <c r="DD7" s="600">
        <v>493250</v>
      </c>
      <c r="DE7" s="592"/>
      <c r="DF7" s="592"/>
      <c r="DG7" s="592"/>
      <c r="DH7" s="592"/>
      <c r="DI7" s="592"/>
      <c r="DJ7" s="592"/>
      <c r="DK7" s="592"/>
      <c r="DL7" s="592"/>
      <c r="DM7" s="592"/>
      <c r="DN7" s="592"/>
      <c r="DO7" s="592"/>
      <c r="DP7" s="593"/>
      <c r="DQ7" s="600">
        <v>14280227</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314068</v>
      </c>
      <c r="S8" s="592"/>
      <c r="T8" s="592"/>
      <c r="U8" s="592"/>
      <c r="V8" s="592"/>
      <c r="W8" s="592"/>
      <c r="X8" s="592"/>
      <c r="Y8" s="593"/>
      <c r="Z8" s="594">
        <v>0.2</v>
      </c>
      <c r="AA8" s="594"/>
      <c r="AB8" s="594"/>
      <c r="AC8" s="594"/>
      <c r="AD8" s="595">
        <v>314068</v>
      </c>
      <c r="AE8" s="595"/>
      <c r="AF8" s="595"/>
      <c r="AG8" s="595"/>
      <c r="AH8" s="595"/>
      <c r="AI8" s="595"/>
      <c r="AJ8" s="595"/>
      <c r="AK8" s="595"/>
      <c r="AL8" s="596">
        <v>0.4</v>
      </c>
      <c r="AM8" s="597"/>
      <c r="AN8" s="597"/>
      <c r="AO8" s="598"/>
      <c r="AP8" s="588" t="s">
        <v>219</v>
      </c>
      <c r="AQ8" s="589"/>
      <c r="AR8" s="589"/>
      <c r="AS8" s="589"/>
      <c r="AT8" s="589"/>
      <c r="AU8" s="589"/>
      <c r="AV8" s="589"/>
      <c r="AW8" s="589"/>
      <c r="AX8" s="589"/>
      <c r="AY8" s="589"/>
      <c r="AZ8" s="589"/>
      <c r="BA8" s="589"/>
      <c r="BB8" s="589"/>
      <c r="BC8" s="589"/>
      <c r="BD8" s="589"/>
      <c r="BE8" s="589"/>
      <c r="BF8" s="590"/>
      <c r="BG8" s="591">
        <v>608452</v>
      </c>
      <c r="BH8" s="592"/>
      <c r="BI8" s="592"/>
      <c r="BJ8" s="592"/>
      <c r="BK8" s="592"/>
      <c r="BL8" s="592"/>
      <c r="BM8" s="592"/>
      <c r="BN8" s="593"/>
      <c r="BO8" s="594">
        <v>0.7</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48087627</v>
      </c>
      <c r="CS8" s="592"/>
      <c r="CT8" s="592"/>
      <c r="CU8" s="592"/>
      <c r="CV8" s="592"/>
      <c r="CW8" s="592"/>
      <c r="CX8" s="592"/>
      <c r="CY8" s="593"/>
      <c r="CZ8" s="594">
        <v>38.700000000000003</v>
      </c>
      <c r="DA8" s="594"/>
      <c r="DB8" s="594"/>
      <c r="DC8" s="594"/>
      <c r="DD8" s="600">
        <v>131156</v>
      </c>
      <c r="DE8" s="592"/>
      <c r="DF8" s="592"/>
      <c r="DG8" s="592"/>
      <c r="DH8" s="592"/>
      <c r="DI8" s="592"/>
      <c r="DJ8" s="592"/>
      <c r="DK8" s="592"/>
      <c r="DL8" s="592"/>
      <c r="DM8" s="592"/>
      <c r="DN8" s="592"/>
      <c r="DO8" s="592"/>
      <c r="DP8" s="593"/>
      <c r="DQ8" s="600">
        <v>25054327</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553962</v>
      </c>
      <c r="S9" s="592"/>
      <c r="T9" s="592"/>
      <c r="U9" s="592"/>
      <c r="V9" s="592"/>
      <c r="W9" s="592"/>
      <c r="X9" s="592"/>
      <c r="Y9" s="593"/>
      <c r="Z9" s="594">
        <v>0.4</v>
      </c>
      <c r="AA9" s="594"/>
      <c r="AB9" s="594"/>
      <c r="AC9" s="594"/>
      <c r="AD9" s="595">
        <v>553962</v>
      </c>
      <c r="AE9" s="595"/>
      <c r="AF9" s="595"/>
      <c r="AG9" s="595"/>
      <c r="AH9" s="595"/>
      <c r="AI9" s="595"/>
      <c r="AJ9" s="595"/>
      <c r="AK9" s="595"/>
      <c r="AL9" s="596">
        <v>0.7</v>
      </c>
      <c r="AM9" s="597"/>
      <c r="AN9" s="597"/>
      <c r="AO9" s="598"/>
      <c r="AP9" s="588" t="s">
        <v>222</v>
      </c>
      <c r="AQ9" s="589"/>
      <c r="AR9" s="589"/>
      <c r="AS9" s="589"/>
      <c r="AT9" s="589"/>
      <c r="AU9" s="589"/>
      <c r="AV9" s="589"/>
      <c r="AW9" s="589"/>
      <c r="AX9" s="589"/>
      <c r="AY9" s="589"/>
      <c r="AZ9" s="589"/>
      <c r="BA9" s="589"/>
      <c r="BB9" s="589"/>
      <c r="BC9" s="589"/>
      <c r="BD9" s="589"/>
      <c r="BE9" s="589"/>
      <c r="BF9" s="590"/>
      <c r="BG9" s="591">
        <v>30049026</v>
      </c>
      <c r="BH9" s="592"/>
      <c r="BI9" s="592"/>
      <c r="BJ9" s="592"/>
      <c r="BK9" s="592"/>
      <c r="BL9" s="592"/>
      <c r="BM9" s="592"/>
      <c r="BN9" s="593"/>
      <c r="BO9" s="594">
        <v>36.5</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13994171</v>
      </c>
      <c r="CS9" s="592"/>
      <c r="CT9" s="592"/>
      <c r="CU9" s="592"/>
      <c r="CV9" s="592"/>
      <c r="CW9" s="592"/>
      <c r="CX9" s="592"/>
      <c r="CY9" s="593"/>
      <c r="CZ9" s="594">
        <v>11.3</v>
      </c>
      <c r="DA9" s="594"/>
      <c r="DB9" s="594"/>
      <c r="DC9" s="594"/>
      <c r="DD9" s="600">
        <v>1327780</v>
      </c>
      <c r="DE9" s="592"/>
      <c r="DF9" s="592"/>
      <c r="DG9" s="592"/>
      <c r="DH9" s="592"/>
      <c r="DI9" s="592"/>
      <c r="DJ9" s="592"/>
      <c r="DK9" s="592"/>
      <c r="DL9" s="592"/>
      <c r="DM9" s="592"/>
      <c r="DN9" s="592"/>
      <c r="DO9" s="592"/>
      <c r="DP9" s="593"/>
      <c r="DQ9" s="600">
        <v>9997630</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3594853</v>
      </c>
      <c r="S10" s="592"/>
      <c r="T10" s="592"/>
      <c r="U10" s="592"/>
      <c r="V10" s="592"/>
      <c r="W10" s="592"/>
      <c r="X10" s="592"/>
      <c r="Y10" s="593"/>
      <c r="Z10" s="594">
        <v>2.7</v>
      </c>
      <c r="AA10" s="594"/>
      <c r="AB10" s="594"/>
      <c r="AC10" s="594"/>
      <c r="AD10" s="595">
        <v>3594853</v>
      </c>
      <c r="AE10" s="595"/>
      <c r="AF10" s="595"/>
      <c r="AG10" s="595"/>
      <c r="AH10" s="595"/>
      <c r="AI10" s="595"/>
      <c r="AJ10" s="595"/>
      <c r="AK10" s="595"/>
      <c r="AL10" s="596">
        <v>4.3</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1094134</v>
      </c>
      <c r="BH10" s="592"/>
      <c r="BI10" s="592"/>
      <c r="BJ10" s="592"/>
      <c r="BK10" s="592"/>
      <c r="BL10" s="592"/>
      <c r="BM10" s="592"/>
      <c r="BN10" s="593"/>
      <c r="BO10" s="594">
        <v>1.3</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715060</v>
      </c>
      <c r="CS10" s="592"/>
      <c r="CT10" s="592"/>
      <c r="CU10" s="592"/>
      <c r="CV10" s="592"/>
      <c r="CW10" s="592"/>
      <c r="CX10" s="592"/>
      <c r="CY10" s="593"/>
      <c r="CZ10" s="594">
        <v>0.6</v>
      </c>
      <c r="DA10" s="594"/>
      <c r="DB10" s="594"/>
      <c r="DC10" s="594"/>
      <c r="DD10" s="600" t="s">
        <v>111</v>
      </c>
      <c r="DE10" s="592"/>
      <c r="DF10" s="592"/>
      <c r="DG10" s="592"/>
      <c r="DH10" s="592"/>
      <c r="DI10" s="592"/>
      <c r="DJ10" s="592"/>
      <c r="DK10" s="592"/>
      <c r="DL10" s="592"/>
      <c r="DM10" s="592"/>
      <c r="DN10" s="592"/>
      <c r="DO10" s="592"/>
      <c r="DP10" s="593"/>
      <c r="DQ10" s="600">
        <v>161324</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20263</v>
      </c>
      <c r="S11" s="592"/>
      <c r="T11" s="592"/>
      <c r="U11" s="592"/>
      <c r="V11" s="592"/>
      <c r="W11" s="592"/>
      <c r="X11" s="592"/>
      <c r="Y11" s="593"/>
      <c r="Z11" s="594">
        <v>0</v>
      </c>
      <c r="AA11" s="594"/>
      <c r="AB11" s="594"/>
      <c r="AC11" s="594"/>
      <c r="AD11" s="595">
        <v>20263</v>
      </c>
      <c r="AE11" s="595"/>
      <c r="AF11" s="595"/>
      <c r="AG11" s="595"/>
      <c r="AH11" s="595"/>
      <c r="AI11" s="595"/>
      <c r="AJ11" s="595"/>
      <c r="AK11" s="595"/>
      <c r="AL11" s="596">
        <v>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9613818</v>
      </c>
      <c r="BH11" s="592"/>
      <c r="BI11" s="592"/>
      <c r="BJ11" s="592"/>
      <c r="BK11" s="592"/>
      <c r="BL11" s="592"/>
      <c r="BM11" s="592"/>
      <c r="BN11" s="593"/>
      <c r="BO11" s="594">
        <v>11.7</v>
      </c>
      <c r="BP11" s="594"/>
      <c r="BQ11" s="594"/>
      <c r="BR11" s="594"/>
      <c r="BS11" s="600">
        <v>832410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771379</v>
      </c>
      <c r="CS11" s="592"/>
      <c r="CT11" s="592"/>
      <c r="CU11" s="592"/>
      <c r="CV11" s="592"/>
      <c r="CW11" s="592"/>
      <c r="CX11" s="592"/>
      <c r="CY11" s="593"/>
      <c r="CZ11" s="594">
        <v>0.6</v>
      </c>
      <c r="DA11" s="594"/>
      <c r="DB11" s="594"/>
      <c r="DC11" s="594"/>
      <c r="DD11" s="600">
        <v>52518</v>
      </c>
      <c r="DE11" s="592"/>
      <c r="DF11" s="592"/>
      <c r="DG11" s="592"/>
      <c r="DH11" s="592"/>
      <c r="DI11" s="592"/>
      <c r="DJ11" s="592"/>
      <c r="DK11" s="592"/>
      <c r="DL11" s="592"/>
      <c r="DM11" s="592"/>
      <c r="DN11" s="592"/>
      <c r="DO11" s="592"/>
      <c r="DP11" s="593"/>
      <c r="DQ11" s="600">
        <v>661409</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30000259</v>
      </c>
      <c r="BH12" s="592"/>
      <c r="BI12" s="592"/>
      <c r="BJ12" s="592"/>
      <c r="BK12" s="592"/>
      <c r="BL12" s="592"/>
      <c r="BM12" s="592"/>
      <c r="BN12" s="593"/>
      <c r="BO12" s="594">
        <v>36.5</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3182830</v>
      </c>
      <c r="CS12" s="592"/>
      <c r="CT12" s="592"/>
      <c r="CU12" s="592"/>
      <c r="CV12" s="592"/>
      <c r="CW12" s="592"/>
      <c r="CX12" s="592"/>
      <c r="CY12" s="593"/>
      <c r="CZ12" s="594">
        <v>2.6</v>
      </c>
      <c r="DA12" s="594"/>
      <c r="DB12" s="594"/>
      <c r="DC12" s="594"/>
      <c r="DD12" s="600">
        <v>512100</v>
      </c>
      <c r="DE12" s="592"/>
      <c r="DF12" s="592"/>
      <c r="DG12" s="592"/>
      <c r="DH12" s="592"/>
      <c r="DI12" s="592"/>
      <c r="DJ12" s="592"/>
      <c r="DK12" s="592"/>
      <c r="DL12" s="592"/>
      <c r="DM12" s="592"/>
      <c r="DN12" s="592"/>
      <c r="DO12" s="592"/>
      <c r="DP12" s="593"/>
      <c r="DQ12" s="600">
        <v>1282684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393417</v>
      </c>
      <c r="S13" s="592"/>
      <c r="T13" s="592"/>
      <c r="U13" s="592"/>
      <c r="V13" s="592"/>
      <c r="W13" s="592"/>
      <c r="X13" s="592"/>
      <c r="Y13" s="593"/>
      <c r="Z13" s="594">
        <v>0.3</v>
      </c>
      <c r="AA13" s="594"/>
      <c r="AB13" s="594"/>
      <c r="AC13" s="594"/>
      <c r="AD13" s="595">
        <v>393417</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29892393</v>
      </c>
      <c r="BH13" s="592"/>
      <c r="BI13" s="592"/>
      <c r="BJ13" s="592"/>
      <c r="BK13" s="592"/>
      <c r="BL13" s="592"/>
      <c r="BM13" s="592"/>
      <c r="BN13" s="593"/>
      <c r="BO13" s="594">
        <v>36.299999999999997</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15497291</v>
      </c>
      <c r="CS13" s="592"/>
      <c r="CT13" s="592"/>
      <c r="CU13" s="592"/>
      <c r="CV13" s="592"/>
      <c r="CW13" s="592"/>
      <c r="CX13" s="592"/>
      <c r="CY13" s="593"/>
      <c r="CZ13" s="594">
        <v>12.5</v>
      </c>
      <c r="DA13" s="594"/>
      <c r="DB13" s="594"/>
      <c r="DC13" s="594"/>
      <c r="DD13" s="600">
        <v>5370888</v>
      </c>
      <c r="DE13" s="592"/>
      <c r="DF13" s="592"/>
      <c r="DG13" s="592"/>
      <c r="DH13" s="592"/>
      <c r="DI13" s="592"/>
      <c r="DJ13" s="592"/>
      <c r="DK13" s="592"/>
      <c r="DL13" s="592"/>
      <c r="DM13" s="592"/>
      <c r="DN13" s="592"/>
      <c r="DO13" s="592"/>
      <c r="DP13" s="593"/>
      <c r="DQ13" s="600">
        <v>12203287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315188</v>
      </c>
      <c r="BH14" s="592"/>
      <c r="BI14" s="592"/>
      <c r="BJ14" s="592"/>
      <c r="BK14" s="592"/>
      <c r="BL14" s="592"/>
      <c r="BM14" s="592"/>
      <c r="BN14" s="593"/>
      <c r="BO14" s="594">
        <v>0.4</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5825031</v>
      </c>
      <c r="CS14" s="592"/>
      <c r="CT14" s="592"/>
      <c r="CU14" s="592"/>
      <c r="CV14" s="592"/>
      <c r="CW14" s="592"/>
      <c r="CX14" s="592"/>
      <c r="CY14" s="593"/>
      <c r="CZ14" s="594">
        <v>4.7</v>
      </c>
      <c r="DA14" s="594"/>
      <c r="DB14" s="594"/>
      <c r="DC14" s="594"/>
      <c r="DD14" s="600">
        <v>1498316</v>
      </c>
      <c r="DE14" s="592"/>
      <c r="DF14" s="592"/>
      <c r="DG14" s="592"/>
      <c r="DH14" s="592"/>
      <c r="DI14" s="592"/>
      <c r="DJ14" s="592"/>
      <c r="DK14" s="592"/>
      <c r="DL14" s="592"/>
      <c r="DM14" s="592"/>
      <c r="DN14" s="592"/>
      <c r="DO14" s="592"/>
      <c r="DP14" s="593"/>
      <c r="DQ14" s="600">
        <v>4954995</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364165</v>
      </c>
      <c r="S15" s="592"/>
      <c r="T15" s="592"/>
      <c r="U15" s="592"/>
      <c r="V15" s="592"/>
      <c r="W15" s="592"/>
      <c r="X15" s="592"/>
      <c r="Y15" s="593"/>
      <c r="Z15" s="594">
        <v>0.3</v>
      </c>
      <c r="AA15" s="594"/>
      <c r="AB15" s="594"/>
      <c r="AC15" s="594"/>
      <c r="AD15" s="595">
        <v>364165</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2631338</v>
      </c>
      <c r="BH15" s="592"/>
      <c r="BI15" s="592"/>
      <c r="BJ15" s="592"/>
      <c r="BK15" s="592"/>
      <c r="BL15" s="592"/>
      <c r="BM15" s="592"/>
      <c r="BN15" s="593"/>
      <c r="BO15" s="594">
        <v>3.2</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10650314</v>
      </c>
      <c r="CS15" s="592"/>
      <c r="CT15" s="592"/>
      <c r="CU15" s="592"/>
      <c r="CV15" s="592"/>
      <c r="CW15" s="592"/>
      <c r="CX15" s="592"/>
      <c r="CY15" s="593"/>
      <c r="CZ15" s="594">
        <v>8.6</v>
      </c>
      <c r="DA15" s="594"/>
      <c r="DB15" s="594"/>
      <c r="DC15" s="594"/>
      <c r="DD15" s="600">
        <v>1729831</v>
      </c>
      <c r="DE15" s="592"/>
      <c r="DF15" s="592"/>
      <c r="DG15" s="592"/>
      <c r="DH15" s="592"/>
      <c r="DI15" s="592"/>
      <c r="DJ15" s="592"/>
      <c r="DK15" s="592"/>
      <c r="DL15" s="592"/>
      <c r="DM15" s="592"/>
      <c r="DN15" s="592"/>
      <c r="DO15" s="592"/>
      <c r="DP15" s="593"/>
      <c r="DQ15" s="600">
        <v>9440802</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210667</v>
      </c>
      <c r="S16" s="592"/>
      <c r="T16" s="592"/>
      <c r="U16" s="592"/>
      <c r="V16" s="592"/>
      <c r="W16" s="592"/>
      <c r="X16" s="592"/>
      <c r="Y16" s="593"/>
      <c r="Z16" s="594">
        <v>0.2</v>
      </c>
      <c r="AA16" s="594"/>
      <c r="AB16" s="594"/>
      <c r="AC16" s="594"/>
      <c r="AD16" s="595">
        <v>36088</v>
      </c>
      <c r="AE16" s="595"/>
      <c r="AF16" s="595"/>
      <c r="AG16" s="595"/>
      <c r="AH16" s="595"/>
      <c r="AI16" s="595"/>
      <c r="AJ16" s="595"/>
      <c r="AK16" s="595"/>
      <c r="AL16" s="596">
        <v>0</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36088</v>
      </c>
      <c r="S17" s="592"/>
      <c r="T17" s="592"/>
      <c r="U17" s="592"/>
      <c r="V17" s="592"/>
      <c r="W17" s="592"/>
      <c r="X17" s="592"/>
      <c r="Y17" s="593"/>
      <c r="Z17" s="594">
        <v>0</v>
      </c>
      <c r="AA17" s="594"/>
      <c r="AB17" s="594"/>
      <c r="AC17" s="594"/>
      <c r="AD17" s="595">
        <v>36088</v>
      </c>
      <c r="AE17" s="595"/>
      <c r="AF17" s="595"/>
      <c r="AG17" s="595"/>
      <c r="AH17" s="595"/>
      <c r="AI17" s="595"/>
      <c r="AJ17" s="595"/>
      <c r="AK17" s="595"/>
      <c r="AL17" s="596">
        <v>0</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v>1120</v>
      </c>
      <c r="BH17" s="592"/>
      <c r="BI17" s="592"/>
      <c r="BJ17" s="592"/>
      <c r="BK17" s="592"/>
      <c r="BL17" s="592"/>
      <c r="BM17" s="592"/>
      <c r="BN17" s="593"/>
      <c r="BO17" s="594">
        <v>0</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9380823</v>
      </c>
      <c r="CS17" s="592"/>
      <c r="CT17" s="592"/>
      <c r="CU17" s="592"/>
      <c r="CV17" s="592"/>
      <c r="CW17" s="592"/>
      <c r="CX17" s="592"/>
      <c r="CY17" s="593"/>
      <c r="CZ17" s="594">
        <v>7.5</v>
      </c>
      <c r="DA17" s="594"/>
      <c r="DB17" s="594"/>
      <c r="DC17" s="594"/>
      <c r="DD17" s="600" t="s">
        <v>111</v>
      </c>
      <c r="DE17" s="592"/>
      <c r="DF17" s="592"/>
      <c r="DG17" s="592"/>
      <c r="DH17" s="592"/>
      <c r="DI17" s="592"/>
      <c r="DJ17" s="592"/>
      <c r="DK17" s="592"/>
      <c r="DL17" s="592"/>
      <c r="DM17" s="592"/>
      <c r="DN17" s="592"/>
      <c r="DO17" s="592"/>
      <c r="DP17" s="593"/>
      <c r="DQ17" s="600">
        <v>9380823</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174579</v>
      </c>
      <c r="S18" s="592"/>
      <c r="T18" s="592"/>
      <c r="U18" s="592"/>
      <c r="V18" s="592"/>
      <c r="W18" s="592"/>
      <c r="X18" s="592"/>
      <c r="Y18" s="593"/>
      <c r="Z18" s="594">
        <v>0.1</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111</v>
      </c>
      <c r="S19" s="592"/>
      <c r="T19" s="592"/>
      <c r="U19" s="592"/>
      <c r="V19" s="592"/>
      <c r="W19" s="592"/>
      <c r="X19" s="592"/>
      <c r="Y19" s="593"/>
      <c r="Z19" s="594" t="s">
        <v>111</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7953323</v>
      </c>
      <c r="BH19" s="592"/>
      <c r="BI19" s="592"/>
      <c r="BJ19" s="592"/>
      <c r="BK19" s="592"/>
      <c r="BL19" s="592"/>
      <c r="BM19" s="592"/>
      <c r="BN19" s="593"/>
      <c r="BO19" s="594">
        <v>9.6999999999999993</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88629721</v>
      </c>
      <c r="S20" s="592"/>
      <c r="T20" s="592"/>
      <c r="U20" s="592"/>
      <c r="V20" s="592"/>
      <c r="W20" s="592"/>
      <c r="X20" s="592"/>
      <c r="Y20" s="593"/>
      <c r="Z20" s="594">
        <v>65.400000000000006</v>
      </c>
      <c r="AA20" s="594"/>
      <c r="AB20" s="594"/>
      <c r="AC20" s="594"/>
      <c r="AD20" s="595">
        <v>82817275</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7953323</v>
      </c>
      <c r="BH20" s="592"/>
      <c r="BI20" s="592"/>
      <c r="BJ20" s="592"/>
      <c r="BK20" s="592"/>
      <c r="BL20" s="592"/>
      <c r="BM20" s="592"/>
      <c r="BN20" s="593"/>
      <c r="BO20" s="594">
        <v>9.6999999999999993</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124353435</v>
      </c>
      <c r="CS20" s="592"/>
      <c r="CT20" s="592"/>
      <c r="CU20" s="592"/>
      <c r="CV20" s="592"/>
      <c r="CW20" s="592"/>
      <c r="CX20" s="592"/>
      <c r="CY20" s="593"/>
      <c r="CZ20" s="594">
        <v>100</v>
      </c>
      <c r="DA20" s="594"/>
      <c r="DB20" s="594"/>
      <c r="DC20" s="594"/>
      <c r="DD20" s="600">
        <v>11115839</v>
      </c>
      <c r="DE20" s="592"/>
      <c r="DF20" s="592"/>
      <c r="DG20" s="592"/>
      <c r="DH20" s="592"/>
      <c r="DI20" s="592"/>
      <c r="DJ20" s="592"/>
      <c r="DK20" s="592"/>
      <c r="DL20" s="592"/>
      <c r="DM20" s="592"/>
      <c r="DN20" s="592"/>
      <c r="DO20" s="592"/>
      <c r="DP20" s="593"/>
      <c r="DQ20" s="600">
        <v>88081340</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63032</v>
      </c>
      <c r="S21" s="592"/>
      <c r="T21" s="592"/>
      <c r="U21" s="592"/>
      <c r="V21" s="592"/>
      <c r="W21" s="592"/>
      <c r="X21" s="592"/>
      <c r="Y21" s="593"/>
      <c r="Z21" s="594">
        <v>0</v>
      </c>
      <c r="AA21" s="594"/>
      <c r="AB21" s="594"/>
      <c r="AC21" s="594"/>
      <c r="AD21" s="595">
        <v>63032</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10175</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1119244</v>
      </c>
      <c r="S22" s="592"/>
      <c r="T22" s="592"/>
      <c r="U22" s="592"/>
      <c r="V22" s="592"/>
      <c r="W22" s="592"/>
      <c r="X22" s="592"/>
      <c r="Y22" s="593"/>
      <c r="Z22" s="594">
        <v>0.8</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v>2305281</v>
      </c>
      <c r="BH22" s="592"/>
      <c r="BI22" s="592"/>
      <c r="BJ22" s="592"/>
      <c r="BK22" s="592"/>
      <c r="BL22" s="592"/>
      <c r="BM22" s="592"/>
      <c r="BN22" s="593"/>
      <c r="BO22" s="594">
        <v>2.8</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1901404</v>
      </c>
      <c r="S23" s="592"/>
      <c r="T23" s="592"/>
      <c r="U23" s="592"/>
      <c r="V23" s="592"/>
      <c r="W23" s="592"/>
      <c r="X23" s="592"/>
      <c r="Y23" s="593"/>
      <c r="Z23" s="594">
        <v>1.4</v>
      </c>
      <c r="AA23" s="594"/>
      <c r="AB23" s="594"/>
      <c r="AC23" s="594"/>
      <c r="AD23" s="595">
        <v>299226</v>
      </c>
      <c r="AE23" s="595"/>
      <c r="AF23" s="595"/>
      <c r="AG23" s="595"/>
      <c r="AH23" s="595"/>
      <c r="AI23" s="595"/>
      <c r="AJ23" s="595"/>
      <c r="AK23" s="595"/>
      <c r="AL23" s="596">
        <v>0.4</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5637867</v>
      </c>
      <c r="BH23" s="592"/>
      <c r="BI23" s="592"/>
      <c r="BJ23" s="592"/>
      <c r="BK23" s="592"/>
      <c r="BL23" s="592"/>
      <c r="BM23" s="592"/>
      <c r="BN23" s="593"/>
      <c r="BO23" s="594">
        <v>6.9</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1947837</v>
      </c>
      <c r="S24" s="592"/>
      <c r="T24" s="592"/>
      <c r="U24" s="592"/>
      <c r="V24" s="592"/>
      <c r="W24" s="592"/>
      <c r="X24" s="592"/>
      <c r="Y24" s="593"/>
      <c r="Z24" s="594">
        <v>1.4</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65508656</v>
      </c>
      <c r="CS24" s="581"/>
      <c r="CT24" s="581"/>
      <c r="CU24" s="581"/>
      <c r="CV24" s="581"/>
      <c r="CW24" s="581"/>
      <c r="CX24" s="581"/>
      <c r="CY24" s="582"/>
      <c r="CZ24" s="618">
        <v>52.7</v>
      </c>
      <c r="DA24" s="619"/>
      <c r="DB24" s="619"/>
      <c r="DC24" s="620"/>
      <c r="DD24" s="617">
        <v>43476420</v>
      </c>
      <c r="DE24" s="581"/>
      <c r="DF24" s="581"/>
      <c r="DG24" s="581"/>
      <c r="DH24" s="581"/>
      <c r="DI24" s="581"/>
      <c r="DJ24" s="581"/>
      <c r="DK24" s="582"/>
      <c r="DL24" s="617">
        <v>43045718</v>
      </c>
      <c r="DM24" s="581"/>
      <c r="DN24" s="581"/>
      <c r="DO24" s="581"/>
      <c r="DP24" s="581"/>
      <c r="DQ24" s="581"/>
      <c r="DR24" s="581"/>
      <c r="DS24" s="581"/>
      <c r="DT24" s="581"/>
      <c r="DU24" s="581"/>
      <c r="DV24" s="582"/>
      <c r="DW24" s="585">
        <v>51.7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18412575</v>
      </c>
      <c r="S25" s="592"/>
      <c r="T25" s="592"/>
      <c r="U25" s="592"/>
      <c r="V25" s="592"/>
      <c r="W25" s="592"/>
      <c r="X25" s="592"/>
      <c r="Y25" s="593"/>
      <c r="Z25" s="594">
        <v>13.6</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24515663</v>
      </c>
      <c r="CS25" s="623"/>
      <c r="CT25" s="623"/>
      <c r="CU25" s="623"/>
      <c r="CV25" s="623"/>
      <c r="CW25" s="623"/>
      <c r="CX25" s="623"/>
      <c r="CY25" s="624"/>
      <c r="CZ25" s="625">
        <v>19.7</v>
      </c>
      <c r="DA25" s="626"/>
      <c r="DB25" s="626"/>
      <c r="DC25" s="627"/>
      <c r="DD25" s="600">
        <v>23253323</v>
      </c>
      <c r="DE25" s="623"/>
      <c r="DF25" s="623"/>
      <c r="DG25" s="623"/>
      <c r="DH25" s="623"/>
      <c r="DI25" s="623"/>
      <c r="DJ25" s="623"/>
      <c r="DK25" s="624"/>
      <c r="DL25" s="600">
        <v>23017070</v>
      </c>
      <c r="DM25" s="623"/>
      <c r="DN25" s="623"/>
      <c r="DO25" s="623"/>
      <c r="DP25" s="623"/>
      <c r="DQ25" s="623"/>
      <c r="DR25" s="623"/>
      <c r="DS25" s="623"/>
      <c r="DT25" s="623"/>
      <c r="DU25" s="623"/>
      <c r="DV25" s="624"/>
      <c r="DW25" s="596">
        <v>27.7</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17138025</v>
      </c>
      <c r="CS26" s="592"/>
      <c r="CT26" s="592"/>
      <c r="CU26" s="592"/>
      <c r="CV26" s="592"/>
      <c r="CW26" s="592"/>
      <c r="CX26" s="592"/>
      <c r="CY26" s="593"/>
      <c r="CZ26" s="625">
        <v>13.8</v>
      </c>
      <c r="DA26" s="626"/>
      <c r="DB26" s="626"/>
      <c r="DC26" s="627"/>
      <c r="DD26" s="600">
        <v>16020096</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6477743</v>
      </c>
      <c r="S27" s="592"/>
      <c r="T27" s="592"/>
      <c r="U27" s="592"/>
      <c r="V27" s="592"/>
      <c r="W27" s="592"/>
      <c r="X27" s="592"/>
      <c r="Y27" s="593"/>
      <c r="Z27" s="594">
        <v>4.8</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82266658</v>
      </c>
      <c r="BH27" s="592"/>
      <c r="BI27" s="592"/>
      <c r="BJ27" s="592"/>
      <c r="BK27" s="592"/>
      <c r="BL27" s="592"/>
      <c r="BM27" s="592"/>
      <c r="BN27" s="593"/>
      <c r="BO27" s="594">
        <v>100</v>
      </c>
      <c r="BP27" s="594"/>
      <c r="BQ27" s="594"/>
      <c r="BR27" s="594"/>
      <c r="BS27" s="600">
        <v>832410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31612972</v>
      </c>
      <c r="CS27" s="623"/>
      <c r="CT27" s="623"/>
      <c r="CU27" s="623"/>
      <c r="CV27" s="623"/>
      <c r="CW27" s="623"/>
      <c r="CX27" s="623"/>
      <c r="CY27" s="624"/>
      <c r="CZ27" s="625">
        <v>25.4</v>
      </c>
      <c r="DA27" s="626"/>
      <c r="DB27" s="626"/>
      <c r="DC27" s="627"/>
      <c r="DD27" s="600">
        <v>10843076</v>
      </c>
      <c r="DE27" s="623"/>
      <c r="DF27" s="623"/>
      <c r="DG27" s="623"/>
      <c r="DH27" s="623"/>
      <c r="DI27" s="623"/>
      <c r="DJ27" s="623"/>
      <c r="DK27" s="624"/>
      <c r="DL27" s="600">
        <v>10648627</v>
      </c>
      <c r="DM27" s="623"/>
      <c r="DN27" s="623"/>
      <c r="DO27" s="623"/>
      <c r="DP27" s="623"/>
      <c r="DQ27" s="623"/>
      <c r="DR27" s="623"/>
      <c r="DS27" s="623"/>
      <c r="DT27" s="623"/>
      <c r="DU27" s="623"/>
      <c r="DV27" s="624"/>
      <c r="DW27" s="596">
        <v>12.8</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365439</v>
      </c>
      <c r="S28" s="592"/>
      <c r="T28" s="592"/>
      <c r="U28" s="592"/>
      <c r="V28" s="592"/>
      <c r="W28" s="592"/>
      <c r="X28" s="592"/>
      <c r="Y28" s="593"/>
      <c r="Z28" s="594">
        <v>0.3</v>
      </c>
      <c r="AA28" s="594"/>
      <c r="AB28" s="594"/>
      <c r="AC28" s="594"/>
      <c r="AD28" s="595">
        <v>24304</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9380021</v>
      </c>
      <c r="CS28" s="592"/>
      <c r="CT28" s="592"/>
      <c r="CU28" s="592"/>
      <c r="CV28" s="592"/>
      <c r="CW28" s="592"/>
      <c r="CX28" s="592"/>
      <c r="CY28" s="593"/>
      <c r="CZ28" s="625">
        <v>7.5</v>
      </c>
      <c r="DA28" s="626"/>
      <c r="DB28" s="626"/>
      <c r="DC28" s="627"/>
      <c r="DD28" s="600">
        <v>9380021</v>
      </c>
      <c r="DE28" s="592"/>
      <c r="DF28" s="592"/>
      <c r="DG28" s="592"/>
      <c r="DH28" s="592"/>
      <c r="DI28" s="592"/>
      <c r="DJ28" s="592"/>
      <c r="DK28" s="593"/>
      <c r="DL28" s="600">
        <v>9380021</v>
      </c>
      <c r="DM28" s="592"/>
      <c r="DN28" s="592"/>
      <c r="DO28" s="592"/>
      <c r="DP28" s="592"/>
      <c r="DQ28" s="592"/>
      <c r="DR28" s="592"/>
      <c r="DS28" s="592"/>
      <c r="DT28" s="592"/>
      <c r="DU28" s="592"/>
      <c r="DV28" s="593"/>
      <c r="DW28" s="596">
        <v>11.3</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13095</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9380021</v>
      </c>
      <c r="CS29" s="623"/>
      <c r="CT29" s="623"/>
      <c r="CU29" s="623"/>
      <c r="CV29" s="623"/>
      <c r="CW29" s="623"/>
      <c r="CX29" s="623"/>
      <c r="CY29" s="624"/>
      <c r="CZ29" s="625">
        <v>7.5</v>
      </c>
      <c r="DA29" s="626"/>
      <c r="DB29" s="626"/>
      <c r="DC29" s="627"/>
      <c r="DD29" s="600">
        <v>9380021</v>
      </c>
      <c r="DE29" s="623"/>
      <c r="DF29" s="623"/>
      <c r="DG29" s="623"/>
      <c r="DH29" s="623"/>
      <c r="DI29" s="623"/>
      <c r="DJ29" s="623"/>
      <c r="DK29" s="624"/>
      <c r="DL29" s="600">
        <v>9380021</v>
      </c>
      <c r="DM29" s="623"/>
      <c r="DN29" s="623"/>
      <c r="DO29" s="623"/>
      <c r="DP29" s="623"/>
      <c r="DQ29" s="623"/>
      <c r="DR29" s="623"/>
      <c r="DS29" s="623"/>
      <c r="DT29" s="623"/>
      <c r="DU29" s="623"/>
      <c r="DV29" s="624"/>
      <c r="DW29" s="596">
        <v>11.3</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1136315</v>
      </c>
      <c r="S30" s="592"/>
      <c r="T30" s="592"/>
      <c r="U30" s="592"/>
      <c r="V30" s="592"/>
      <c r="W30" s="592"/>
      <c r="X30" s="592"/>
      <c r="Y30" s="593"/>
      <c r="Z30" s="594">
        <v>0.8</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v>
      </c>
      <c r="BH30" s="650"/>
      <c r="BI30" s="650"/>
      <c r="BJ30" s="650"/>
      <c r="BK30" s="650"/>
      <c r="BL30" s="650"/>
      <c r="BM30" s="586">
        <v>96.1</v>
      </c>
      <c r="BN30" s="650"/>
      <c r="BO30" s="650"/>
      <c r="BP30" s="650"/>
      <c r="BQ30" s="651"/>
      <c r="BR30" s="649">
        <v>98.9</v>
      </c>
      <c r="BS30" s="650"/>
      <c r="BT30" s="650"/>
      <c r="BU30" s="650"/>
      <c r="BV30" s="650"/>
      <c r="BW30" s="650"/>
      <c r="BX30" s="586">
        <v>95.5</v>
      </c>
      <c r="BY30" s="650"/>
      <c r="BZ30" s="650"/>
      <c r="CA30" s="650"/>
      <c r="CB30" s="651"/>
      <c r="CD30" s="654"/>
      <c r="CE30" s="655"/>
      <c r="CF30" s="605" t="s">
        <v>291</v>
      </c>
      <c r="CG30" s="606"/>
      <c r="CH30" s="606"/>
      <c r="CI30" s="606"/>
      <c r="CJ30" s="606"/>
      <c r="CK30" s="606"/>
      <c r="CL30" s="606"/>
      <c r="CM30" s="606"/>
      <c r="CN30" s="606"/>
      <c r="CO30" s="606"/>
      <c r="CP30" s="606"/>
      <c r="CQ30" s="607"/>
      <c r="CR30" s="591">
        <v>8229748</v>
      </c>
      <c r="CS30" s="592"/>
      <c r="CT30" s="592"/>
      <c r="CU30" s="592"/>
      <c r="CV30" s="592"/>
      <c r="CW30" s="592"/>
      <c r="CX30" s="592"/>
      <c r="CY30" s="593"/>
      <c r="CZ30" s="625">
        <v>6.6</v>
      </c>
      <c r="DA30" s="626"/>
      <c r="DB30" s="626"/>
      <c r="DC30" s="627"/>
      <c r="DD30" s="600">
        <v>8229748</v>
      </c>
      <c r="DE30" s="592"/>
      <c r="DF30" s="592"/>
      <c r="DG30" s="592"/>
      <c r="DH30" s="592"/>
      <c r="DI30" s="592"/>
      <c r="DJ30" s="592"/>
      <c r="DK30" s="593"/>
      <c r="DL30" s="600">
        <v>8229748</v>
      </c>
      <c r="DM30" s="592"/>
      <c r="DN30" s="592"/>
      <c r="DO30" s="592"/>
      <c r="DP30" s="592"/>
      <c r="DQ30" s="592"/>
      <c r="DR30" s="592"/>
      <c r="DS30" s="592"/>
      <c r="DT30" s="592"/>
      <c r="DU30" s="592"/>
      <c r="DV30" s="593"/>
      <c r="DW30" s="596">
        <v>9.9</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8389749</v>
      </c>
      <c r="S31" s="592"/>
      <c r="T31" s="592"/>
      <c r="U31" s="592"/>
      <c r="V31" s="592"/>
      <c r="W31" s="592"/>
      <c r="X31" s="592"/>
      <c r="Y31" s="593"/>
      <c r="Z31" s="594">
        <v>6.2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98.6</v>
      </c>
      <c r="BH31" s="623"/>
      <c r="BI31" s="623"/>
      <c r="BJ31" s="623"/>
      <c r="BK31" s="623"/>
      <c r="BL31" s="623"/>
      <c r="BM31" s="597">
        <v>94.8</v>
      </c>
      <c r="BN31" s="647"/>
      <c r="BO31" s="647"/>
      <c r="BP31" s="647"/>
      <c r="BQ31" s="648"/>
      <c r="BR31" s="646">
        <v>98.5</v>
      </c>
      <c r="BS31" s="623"/>
      <c r="BT31" s="623"/>
      <c r="BU31" s="623"/>
      <c r="BV31" s="623"/>
      <c r="BW31" s="623"/>
      <c r="BX31" s="597">
        <v>93.9</v>
      </c>
      <c r="BY31" s="647"/>
      <c r="BZ31" s="647"/>
      <c r="CA31" s="647"/>
      <c r="CB31" s="648"/>
      <c r="CD31" s="654"/>
      <c r="CE31" s="655"/>
      <c r="CF31" s="605" t="s">
        <v>295</v>
      </c>
      <c r="CG31" s="606"/>
      <c r="CH31" s="606"/>
      <c r="CI31" s="606"/>
      <c r="CJ31" s="606"/>
      <c r="CK31" s="606"/>
      <c r="CL31" s="606"/>
      <c r="CM31" s="606"/>
      <c r="CN31" s="606"/>
      <c r="CO31" s="606"/>
      <c r="CP31" s="606"/>
      <c r="CQ31" s="607"/>
      <c r="CR31" s="591">
        <v>1150273</v>
      </c>
      <c r="CS31" s="623"/>
      <c r="CT31" s="623"/>
      <c r="CU31" s="623"/>
      <c r="CV31" s="623"/>
      <c r="CW31" s="623"/>
      <c r="CX31" s="623"/>
      <c r="CY31" s="624"/>
      <c r="CZ31" s="625">
        <v>0.9</v>
      </c>
      <c r="DA31" s="626"/>
      <c r="DB31" s="626"/>
      <c r="DC31" s="627"/>
      <c r="DD31" s="600">
        <v>1150273</v>
      </c>
      <c r="DE31" s="623"/>
      <c r="DF31" s="623"/>
      <c r="DG31" s="623"/>
      <c r="DH31" s="623"/>
      <c r="DI31" s="623"/>
      <c r="DJ31" s="623"/>
      <c r="DK31" s="624"/>
      <c r="DL31" s="600">
        <v>1150273</v>
      </c>
      <c r="DM31" s="623"/>
      <c r="DN31" s="623"/>
      <c r="DO31" s="623"/>
      <c r="DP31" s="623"/>
      <c r="DQ31" s="623"/>
      <c r="DR31" s="623"/>
      <c r="DS31" s="623"/>
      <c r="DT31" s="623"/>
      <c r="DU31" s="623"/>
      <c r="DV31" s="624"/>
      <c r="DW31" s="596">
        <v>1.4</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4008735</v>
      </c>
      <c r="S32" s="592"/>
      <c r="T32" s="592"/>
      <c r="U32" s="592"/>
      <c r="V32" s="592"/>
      <c r="W32" s="592"/>
      <c r="X32" s="592"/>
      <c r="Y32" s="593"/>
      <c r="Z32" s="594">
        <v>3</v>
      </c>
      <c r="AA32" s="594"/>
      <c r="AB32" s="594"/>
      <c r="AC32" s="594"/>
      <c r="AD32" s="595">
        <v>30634</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99.3</v>
      </c>
      <c r="BH32" s="659"/>
      <c r="BI32" s="659"/>
      <c r="BJ32" s="659"/>
      <c r="BK32" s="659"/>
      <c r="BL32" s="659"/>
      <c r="BM32" s="660">
        <v>97.3</v>
      </c>
      <c r="BN32" s="659"/>
      <c r="BO32" s="659"/>
      <c r="BP32" s="659"/>
      <c r="BQ32" s="661"/>
      <c r="BR32" s="658">
        <v>99.2</v>
      </c>
      <c r="BS32" s="659"/>
      <c r="BT32" s="659"/>
      <c r="BU32" s="659"/>
      <c r="BV32" s="659"/>
      <c r="BW32" s="659"/>
      <c r="BX32" s="660">
        <v>97</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3053200</v>
      </c>
      <c r="S33" s="592"/>
      <c r="T33" s="592"/>
      <c r="U33" s="592"/>
      <c r="V33" s="592"/>
      <c r="W33" s="592"/>
      <c r="X33" s="592"/>
      <c r="Y33" s="593"/>
      <c r="Z33" s="594">
        <v>2.2999999999999998</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47728940</v>
      </c>
      <c r="CS33" s="623"/>
      <c r="CT33" s="623"/>
      <c r="CU33" s="623"/>
      <c r="CV33" s="623"/>
      <c r="CW33" s="623"/>
      <c r="CX33" s="623"/>
      <c r="CY33" s="624"/>
      <c r="CZ33" s="625">
        <v>38.4</v>
      </c>
      <c r="DA33" s="626"/>
      <c r="DB33" s="626"/>
      <c r="DC33" s="627"/>
      <c r="DD33" s="600">
        <v>39287168</v>
      </c>
      <c r="DE33" s="623"/>
      <c r="DF33" s="623"/>
      <c r="DG33" s="623"/>
      <c r="DH33" s="623"/>
      <c r="DI33" s="623"/>
      <c r="DJ33" s="623"/>
      <c r="DK33" s="624"/>
      <c r="DL33" s="600">
        <v>30101822</v>
      </c>
      <c r="DM33" s="623"/>
      <c r="DN33" s="623"/>
      <c r="DO33" s="623"/>
      <c r="DP33" s="623"/>
      <c r="DQ33" s="623"/>
      <c r="DR33" s="623"/>
      <c r="DS33" s="623"/>
      <c r="DT33" s="623"/>
      <c r="DU33" s="623"/>
      <c r="DV33" s="624"/>
      <c r="DW33" s="596">
        <v>36.200000000000003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19886734</v>
      </c>
      <c r="CS34" s="592"/>
      <c r="CT34" s="592"/>
      <c r="CU34" s="592"/>
      <c r="CV34" s="592"/>
      <c r="CW34" s="592"/>
      <c r="CX34" s="592"/>
      <c r="CY34" s="593"/>
      <c r="CZ34" s="625">
        <v>16</v>
      </c>
      <c r="DA34" s="626"/>
      <c r="DB34" s="626"/>
      <c r="DC34" s="627"/>
      <c r="DD34" s="600">
        <v>15698670</v>
      </c>
      <c r="DE34" s="592"/>
      <c r="DF34" s="592"/>
      <c r="DG34" s="592"/>
      <c r="DH34" s="592"/>
      <c r="DI34" s="592"/>
      <c r="DJ34" s="592"/>
      <c r="DK34" s="593"/>
      <c r="DL34" s="600">
        <v>13982600</v>
      </c>
      <c r="DM34" s="592"/>
      <c r="DN34" s="592"/>
      <c r="DO34" s="592"/>
      <c r="DP34" s="592"/>
      <c r="DQ34" s="592"/>
      <c r="DR34" s="592"/>
      <c r="DS34" s="592"/>
      <c r="DT34" s="592"/>
      <c r="DU34" s="592"/>
      <c r="DV34" s="593"/>
      <c r="DW34" s="596">
        <v>16.8</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t="s">
        <v>111</v>
      </c>
      <c r="S35" s="592"/>
      <c r="T35" s="592"/>
      <c r="U35" s="592"/>
      <c r="V35" s="592"/>
      <c r="W35" s="592"/>
      <c r="X35" s="592"/>
      <c r="Y35" s="593"/>
      <c r="Z35" s="594" t="s">
        <v>111</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15832961</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2175933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1060850</v>
      </c>
      <c r="CS35" s="623"/>
      <c r="CT35" s="623"/>
      <c r="CU35" s="623"/>
      <c r="CV35" s="623"/>
      <c r="CW35" s="623"/>
      <c r="CX35" s="623"/>
      <c r="CY35" s="624"/>
      <c r="CZ35" s="625">
        <v>0.9</v>
      </c>
      <c r="DA35" s="626"/>
      <c r="DB35" s="626"/>
      <c r="DC35" s="627"/>
      <c r="DD35" s="600">
        <v>883494</v>
      </c>
      <c r="DE35" s="623"/>
      <c r="DF35" s="623"/>
      <c r="DG35" s="623"/>
      <c r="DH35" s="623"/>
      <c r="DI35" s="623"/>
      <c r="DJ35" s="623"/>
      <c r="DK35" s="624"/>
      <c r="DL35" s="600">
        <v>868956</v>
      </c>
      <c r="DM35" s="623"/>
      <c r="DN35" s="623"/>
      <c r="DO35" s="623"/>
      <c r="DP35" s="623"/>
      <c r="DQ35" s="623"/>
      <c r="DR35" s="623"/>
      <c r="DS35" s="623"/>
      <c r="DT35" s="623"/>
      <c r="DU35" s="623"/>
      <c r="DV35" s="624"/>
      <c r="DW35" s="596">
        <v>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135518089</v>
      </c>
      <c r="S36" s="664"/>
      <c r="T36" s="664"/>
      <c r="U36" s="664"/>
      <c r="V36" s="664"/>
      <c r="W36" s="664"/>
      <c r="X36" s="664"/>
      <c r="Y36" s="665"/>
      <c r="Z36" s="666">
        <v>100</v>
      </c>
      <c r="AA36" s="666"/>
      <c r="AB36" s="666"/>
      <c r="AC36" s="666"/>
      <c r="AD36" s="667">
        <v>83234471</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4771129</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887117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10723129</v>
      </c>
      <c r="CS36" s="592"/>
      <c r="CT36" s="592"/>
      <c r="CU36" s="592"/>
      <c r="CV36" s="592"/>
      <c r="CW36" s="592"/>
      <c r="CX36" s="592"/>
      <c r="CY36" s="593"/>
      <c r="CZ36" s="625">
        <v>8.6</v>
      </c>
      <c r="DA36" s="626"/>
      <c r="DB36" s="626"/>
      <c r="DC36" s="627"/>
      <c r="DD36" s="600">
        <v>10214917</v>
      </c>
      <c r="DE36" s="592"/>
      <c r="DF36" s="592"/>
      <c r="DG36" s="592"/>
      <c r="DH36" s="592"/>
      <c r="DI36" s="592"/>
      <c r="DJ36" s="592"/>
      <c r="DK36" s="593"/>
      <c r="DL36" s="600">
        <v>8533914</v>
      </c>
      <c r="DM36" s="592"/>
      <c r="DN36" s="592"/>
      <c r="DO36" s="592"/>
      <c r="DP36" s="592"/>
      <c r="DQ36" s="592"/>
      <c r="DR36" s="592"/>
      <c r="DS36" s="592"/>
      <c r="DT36" s="592"/>
      <c r="DU36" s="592"/>
      <c r="DV36" s="593"/>
      <c r="DW36" s="596">
        <v>10.3</v>
      </c>
      <c r="DX36" s="621"/>
      <c r="DY36" s="621"/>
      <c r="DZ36" s="621"/>
      <c r="EA36" s="621"/>
      <c r="EB36" s="621"/>
      <c r="EC36" s="622"/>
    </row>
    <row r="37" spans="2:133" ht="11.25" customHeight="1">
      <c r="AQ37" s="670" t="s">
        <v>313</v>
      </c>
      <c r="AR37" s="671"/>
      <c r="AS37" s="671"/>
      <c r="AT37" s="671"/>
      <c r="AU37" s="671"/>
      <c r="AV37" s="671"/>
      <c r="AW37" s="671"/>
      <c r="AX37" s="671"/>
      <c r="AY37" s="672"/>
      <c r="AZ37" s="591">
        <v>1300625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62863</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11598</v>
      </c>
      <c r="CS37" s="623"/>
      <c r="CT37" s="623"/>
      <c r="CU37" s="623"/>
      <c r="CV37" s="623"/>
      <c r="CW37" s="623"/>
      <c r="CX37" s="623"/>
      <c r="CY37" s="624"/>
      <c r="CZ37" s="625">
        <v>0</v>
      </c>
      <c r="DA37" s="626"/>
      <c r="DB37" s="626"/>
      <c r="DC37" s="627"/>
      <c r="DD37" s="600">
        <v>11598</v>
      </c>
      <c r="DE37" s="623"/>
      <c r="DF37" s="623"/>
      <c r="DG37" s="623"/>
      <c r="DH37" s="623"/>
      <c r="DI37" s="623"/>
      <c r="DJ37" s="623"/>
      <c r="DK37" s="624"/>
      <c r="DL37" s="600">
        <v>11598</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316</v>
      </c>
      <c r="AR38" s="671"/>
      <c r="AS38" s="671"/>
      <c r="AT38" s="671"/>
      <c r="AU38" s="671"/>
      <c r="AV38" s="671"/>
      <c r="AW38" s="671"/>
      <c r="AX38" s="671"/>
      <c r="AY38" s="672"/>
      <c r="AZ38" s="591">
        <v>454462</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106991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9761207</v>
      </c>
      <c r="CS38" s="592"/>
      <c r="CT38" s="592"/>
      <c r="CU38" s="592"/>
      <c r="CV38" s="592"/>
      <c r="CW38" s="592"/>
      <c r="CX38" s="592"/>
      <c r="CY38" s="593"/>
      <c r="CZ38" s="625">
        <v>7.8</v>
      </c>
      <c r="DA38" s="626"/>
      <c r="DB38" s="626"/>
      <c r="DC38" s="627"/>
      <c r="DD38" s="600">
        <v>8583435</v>
      </c>
      <c r="DE38" s="592"/>
      <c r="DF38" s="592"/>
      <c r="DG38" s="592"/>
      <c r="DH38" s="592"/>
      <c r="DI38" s="592"/>
      <c r="DJ38" s="592"/>
      <c r="DK38" s="593"/>
      <c r="DL38" s="600">
        <v>6716352</v>
      </c>
      <c r="DM38" s="592"/>
      <c r="DN38" s="592"/>
      <c r="DO38" s="592"/>
      <c r="DP38" s="592"/>
      <c r="DQ38" s="592"/>
      <c r="DR38" s="592"/>
      <c r="DS38" s="592"/>
      <c r="DT38" s="592"/>
      <c r="DU38" s="592"/>
      <c r="DV38" s="593"/>
      <c r="DW38" s="596">
        <v>8.1</v>
      </c>
      <c r="DX38" s="621"/>
      <c r="DY38" s="621"/>
      <c r="DZ38" s="621"/>
      <c r="EA38" s="621"/>
      <c r="EB38" s="621"/>
      <c r="EC38" s="622"/>
    </row>
    <row r="39" spans="2:133" ht="11.25" customHeight="1">
      <c r="AQ39" s="670" t="s">
        <v>319</v>
      </c>
      <c r="AR39" s="671"/>
      <c r="AS39" s="671"/>
      <c r="AT39" s="671"/>
      <c r="AU39" s="671"/>
      <c r="AV39" s="671"/>
      <c r="AW39" s="671"/>
      <c r="AX39" s="671"/>
      <c r="AY39" s="672"/>
      <c r="AZ39" s="591">
        <v>147854</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99</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3769229</v>
      </c>
      <c r="CS39" s="623"/>
      <c r="CT39" s="623"/>
      <c r="CU39" s="623"/>
      <c r="CV39" s="623"/>
      <c r="CW39" s="623"/>
      <c r="CX39" s="623"/>
      <c r="CY39" s="624"/>
      <c r="CZ39" s="625">
        <v>3</v>
      </c>
      <c r="DA39" s="626"/>
      <c r="DB39" s="626"/>
      <c r="DC39" s="627"/>
      <c r="DD39" s="600">
        <v>3611861</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2863747</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72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2527791</v>
      </c>
      <c r="CS40" s="592"/>
      <c r="CT40" s="592"/>
      <c r="CU40" s="592"/>
      <c r="CV40" s="592"/>
      <c r="CW40" s="592"/>
      <c r="CX40" s="592"/>
      <c r="CY40" s="593"/>
      <c r="CZ40" s="625">
        <v>2</v>
      </c>
      <c r="DA40" s="626"/>
      <c r="DB40" s="626"/>
      <c r="DC40" s="627"/>
      <c r="DD40" s="600">
        <v>294791</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6295144</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250</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11115839</v>
      </c>
      <c r="CS42" s="592"/>
      <c r="CT42" s="592"/>
      <c r="CU42" s="592"/>
      <c r="CV42" s="592"/>
      <c r="CW42" s="592"/>
      <c r="CX42" s="592"/>
      <c r="CY42" s="593"/>
      <c r="CZ42" s="625">
        <v>8.9</v>
      </c>
      <c r="DA42" s="674"/>
      <c r="DB42" s="674"/>
      <c r="DC42" s="675"/>
      <c r="DD42" s="600">
        <v>5317752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394176</v>
      </c>
      <c r="CS43" s="623"/>
      <c r="CT43" s="623"/>
      <c r="CU43" s="623"/>
      <c r="CV43" s="623"/>
      <c r="CW43" s="623"/>
      <c r="CX43" s="623"/>
      <c r="CY43" s="624"/>
      <c r="CZ43" s="625">
        <v>0.3</v>
      </c>
      <c r="DA43" s="626"/>
      <c r="DB43" s="626"/>
      <c r="DC43" s="627"/>
      <c r="DD43" s="600">
        <v>394176</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11115839</v>
      </c>
      <c r="CS44" s="592"/>
      <c r="CT44" s="592"/>
      <c r="CU44" s="592"/>
      <c r="CV44" s="592"/>
      <c r="CW44" s="592"/>
      <c r="CX44" s="592"/>
      <c r="CY44" s="593"/>
      <c r="CZ44" s="625">
        <v>8.9</v>
      </c>
      <c r="DA44" s="674"/>
      <c r="DB44" s="674"/>
      <c r="DC44" s="675"/>
      <c r="DD44" s="600">
        <v>5317752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4001261</v>
      </c>
      <c r="CS45" s="623"/>
      <c r="CT45" s="623"/>
      <c r="CU45" s="623"/>
      <c r="CV45" s="623"/>
      <c r="CW45" s="623"/>
      <c r="CX45" s="623"/>
      <c r="CY45" s="624"/>
      <c r="CZ45" s="625">
        <v>3.2</v>
      </c>
      <c r="DA45" s="626"/>
      <c r="DB45" s="626"/>
      <c r="DC45" s="627"/>
      <c r="DD45" s="600">
        <v>301558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7112478</v>
      </c>
      <c r="CS46" s="592"/>
      <c r="CT46" s="592"/>
      <c r="CU46" s="592"/>
      <c r="CV46" s="592"/>
      <c r="CW46" s="592"/>
      <c r="CX46" s="592"/>
      <c r="CY46" s="593"/>
      <c r="CZ46" s="625">
        <v>5.7</v>
      </c>
      <c r="DA46" s="674"/>
      <c r="DB46" s="674"/>
      <c r="DC46" s="675"/>
      <c r="DD46" s="600">
        <v>5014094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323</v>
      </c>
      <c r="CS47" s="623"/>
      <c r="CT47" s="623"/>
      <c r="CU47" s="623"/>
      <c r="CV47" s="623"/>
      <c r="CW47" s="623"/>
      <c r="CX47" s="623"/>
      <c r="CY47" s="624"/>
      <c r="CZ47" s="625" t="s">
        <v>323</v>
      </c>
      <c r="DA47" s="626"/>
      <c r="DB47" s="626"/>
      <c r="DC47" s="627"/>
      <c r="DD47" s="600" t="s">
        <v>323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323</v>
      </c>
      <c r="CS48" s="592"/>
      <c r="CT48" s="592"/>
      <c r="CU48" s="592"/>
      <c r="CV48" s="592"/>
      <c r="CW48" s="592"/>
      <c r="CX48" s="592"/>
      <c r="CY48" s="593"/>
      <c r="CZ48" s="625" t="s">
        <v>323</v>
      </c>
      <c r="DA48" s="674"/>
      <c r="DB48" s="674"/>
      <c r="DC48" s="675"/>
      <c r="DD48" s="600" t="s">
        <v>323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124353435</v>
      </c>
      <c r="CS49" s="659"/>
      <c r="CT49" s="659"/>
      <c r="CU49" s="659"/>
      <c r="CV49" s="659"/>
      <c r="CW49" s="659"/>
      <c r="CX49" s="659"/>
      <c r="CY49" s="686"/>
      <c r="CZ49" s="687">
        <v>100</v>
      </c>
      <c r="DA49" s="688"/>
      <c r="DB49" s="688"/>
      <c r="DC49" s="689"/>
      <c r="DD49" s="690">
        <v>88081340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X79" zoomScale="70" zoomScaleNormal="25" zoomScaleSheetLayoutView="70" workbookViewId="0">
      <selection activeCell="CW9" sqref="CW9:DA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133786</v>
      </c>
      <c r="R7" s="721"/>
      <c r="S7" s="721"/>
      <c r="T7" s="721"/>
      <c r="U7" s="721"/>
      <c r="V7" s="721">
        <v>122850</v>
      </c>
      <c r="W7" s="721"/>
      <c r="X7" s="721"/>
      <c r="Y7" s="721"/>
      <c r="Z7" s="721"/>
      <c r="AA7" s="721">
        <f>Q7-V7</f>
        <v>10936</v>
      </c>
      <c r="AB7" s="721"/>
      <c r="AC7" s="721"/>
      <c r="AD7" s="721"/>
      <c r="AE7" s="722"/>
      <c r="AF7" s="723">
        <v>10748</v>
      </c>
      <c r="AG7" s="724"/>
      <c r="AH7" s="724"/>
      <c r="AI7" s="724"/>
      <c r="AJ7" s="725"/>
      <c r="AK7" s="760">
        <v>782</v>
      </c>
      <c r="AL7" s="761"/>
      <c r="AM7" s="761"/>
      <c r="AN7" s="761"/>
      <c r="AO7" s="761"/>
      <c r="AP7" s="761">
        <v>68740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538</v>
      </c>
      <c r="BT7" s="765"/>
      <c r="BU7" s="765"/>
      <c r="BV7" s="765"/>
      <c r="BW7" s="765"/>
      <c r="BX7" s="765"/>
      <c r="BY7" s="765"/>
      <c r="BZ7" s="765"/>
      <c r="CA7" s="765"/>
      <c r="CB7" s="765"/>
      <c r="CC7" s="765"/>
      <c r="CD7" s="765"/>
      <c r="CE7" s="765"/>
      <c r="CF7" s="765"/>
      <c r="CG7" s="766"/>
      <c r="CH7" s="757">
        <v>2</v>
      </c>
      <c r="CI7" s="758"/>
      <c r="CJ7" s="758"/>
      <c r="CK7" s="758"/>
      <c r="CL7" s="759"/>
      <c r="CM7" s="757">
        <v>1839</v>
      </c>
      <c r="CN7" s="758"/>
      <c r="CO7" s="758"/>
      <c r="CP7" s="758"/>
      <c r="CQ7" s="759"/>
      <c r="CR7" s="757" t="s">
        <v>539</v>
      </c>
      <c r="CS7" s="758"/>
      <c r="CT7" s="758"/>
      <c r="CU7" s="758"/>
      <c r="CV7" s="759"/>
      <c r="CW7" s="757">
        <v>16</v>
      </c>
      <c r="CX7" s="758"/>
      <c r="CY7" s="758"/>
      <c r="CZ7" s="758"/>
      <c r="DA7" s="759"/>
      <c r="DB7" s="757" t="s">
        <v>539</v>
      </c>
      <c r="DC7" s="758"/>
      <c r="DD7" s="758"/>
      <c r="DE7" s="758"/>
      <c r="DF7" s="759"/>
      <c r="DG7" s="757" t="s">
        <v>539</v>
      </c>
      <c r="DH7" s="758"/>
      <c r="DI7" s="758"/>
      <c r="DJ7" s="758"/>
      <c r="DK7" s="759"/>
      <c r="DL7" s="757" t="s">
        <v>539</v>
      </c>
      <c r="DM7" s="758"/>
      <c r="DN7" s="758"/>
      <c r="DO7" s="758"/>
      <c r="DP7" s="759"/>
      <c r="DQ7" s="757" t="s">
        <v>539</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762</v>
      </c>
      <c r="R8" s="745"/>
      <c r="S8" s="745"/>
      <c r="T8" s="745"/>
      <c r="U8" s="745"/>
      <c r="V8" s="745">
        <v>719</v>
      </c>
      <c r="W8" s="745"/>
      <c r="X8" s="745"/>
      <c r="Y8" s="745"/>
      <c r="Z8" s="745"/>
      <c r="AA8" s="745">
        <f t="shared" ref="AA8:AA10" si="0">Q8-V8</f>
        <v>43</v>
      </c>
      <c r="AB8" s="745"/>
      <c r="AC8" s="745"/>
      <c r="AD8" s="745"/>
      <c r="AE8" s="746"/>
      <c r="AF8" s="747">
        <v>43</v>
      </c>
      <c r="AG8" s="748"/>
      <c r="AH8" s="748"/>
      <c r="AI8" s="748"/>
      <c r="AJ8" s="749"/>
      <c r="AK8" s="750" t="s">
        <v>533</v>
      </c>
      <c r="AL8" s="751"/>
      <c r="AM8" s="751"/>
      <c r="AN8" s="751"/>
      <c r="AO8" s="751"/>
      <c r="AP8" s="751" t="s">
        <v>534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540</v>
      </c>
      <c r="BS8" s="754" t="s">
        <v>541</v>
      </c>
      <c r="BT8" s="755"/>
      <c r="BU8" s="755"/>
      <c r="BV8" s="755"/>
      <c r="BW8" s="755"/>
      <c r="BX8" s="755"/>
      <c r="BY8" s="755"/>
      <c r="BZ8" s="755"/>
      <c r="CA8" s="755"/>
      <c r="CB8" s="755"/>
      <c r="CC8" s="755"/>
      <c r="CD8" s="755"/>
      <c r="CE8" s="755"/>
      <c r="CF8" s="755"/>
      <c r="CG8" s="756"/>
      <c r="CH8" s="767">
        <v>-18</v>
      </c>
      <c r="CI8" s="768"/>
      <c r="CJ8" s="768"/>
      <c r="CK8" s="768"/>
      <c r="CL8" s="769"/>
      <c r="CM8" s="767">
        <v>5038</v>
      </c>
      <c r="CN8" s="768"/>
      <c r="CO8" s="768"/>
      <c r="CP8" s="768"/>
      <c r="CQ8" s="769"/>
      <c r="CR8" s="767">
        <v>5</v>
      </c>
      <c r="CS8" s="768"/>
      <c r="CT8" s="768"/>
      <c r="CU8" s="768"/>
      <c r="CV8" s="769"/>
      <c r="CW8" s="767" t="s">
        <v>539</v>
      </c>
      <c r="CX8" s="768"/>
      <c r="CY8" s="768"/>
      <c r="CZ8" s="768"/>
      <c r="DA8" s="769"/>
      <c r="DB8" s="767" t="s">
        <v>539</v>
      </c>
      <c r="DC8" s="768"/>
      <c r="DD8" s="768"/>
      <c r="DE8" s="768"/>
      <c r="DF8" s="769"/>
      <c r="DG8" s="767" t="s">
        <v>539</v>
      </c>
      <c r="DH8" s="768"/>
      <c r="DI8" s="768"/>
      <c r="DJ8" s="768"/>
      <c r="DK8" s="769"/>
      <c r="DL8" s="767">
        <v>5153</v>
      </c>
      <c r="DM8" s="768"/>
      <c r="DN8" s="768"/>
      <c r="DO8" s="768"/>
      <c r="DP8" s="769"/>
      <c r="DQ8" s="767">
        <v>5873</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1568</v>
      </c>
      <c r="R9" s="745"/>
      <c r="S9" s="745"/>
      <c r="T9" s="745"/>
      <c r="U9" s="745"/>
      <c r="V9" s="745">
        <v>1355</v>
      </c>
      <c r="W9" s="745"/>
      <c r="X9" s="745"/>
      <c r="Y9" s="745"/>
      <c r="Z9" s="745"/>
      <c r="AA9" s="745">
        <f t="shared" si="0"/>
        <v>213</v>
      </c>
      <c r="AB9" s="745"/>
      <c r="AC9" s="745"/>
      <c r="AD9" s="745"/>
      <c r="AE9" s="746"/>
      <c r="AF9" s="747">
        <v>119</v>
      </c>
      <c r="AG9" s="748"/>
      <c r="AH9" s="748"/>
      <c r="AI9" s="748"/>
      <c r="AJ9" s="749"/>
      <c r="AK9" s="750">
        <v>587</v>
      </c>
      <c r="AL9" s="751"/>
      <c r="AM9" s="751"/>
      <c r="AN9" s="751"/>
      <c r="AO9" s="751"/>
      <c r="AP9" s="751">
        <v>1940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542</v>
      </c>
      <c r="BT9" s="755"/>
      <c r="BU9" s="755"/>
      <c r="BV9" s="755"/>
      <c r="BW9" s="755"/>
      <c r="BX9" s="755"/>
      <c r="BY9" s="755"/>
      <c r="BZ9" s="755"/>
      <c r="CA9" s="755"/>
      <c r="CB9" s="755"/>
      <c r="CC9" s="755"/>
      <c r="CD9" s="755"/>
      <c r="CE9" s="755"/>
      <c r="CF9" s="755"/>
      <c r="CG9" s="756"/>
      <c r="CH9" s="767">
        <v>3</v>
      </c>
      <c r="CI9" s="768"/>
      <c r="CJ9" s="768"/>
      <c r="CK9" s="768"/>
      <c r="CL9" s="769"/>
      <c r="CM9" s="767">
        <v>353</v>
      </c>
      <c r="CN9" s="768"/>
      <c r="CO9" s="768"/>
      <c r="CP9" s="768"/>
      <c r="CQ9" s="769"/>
      <c r="CR9" s="767">
        <v>127</v>
      </c>
      <c r="CS9" s="768"/>
      <c r="CT9" s="768"/>
      <c r="CU9" s="768"/>
      <c r="CV9" s="769"/>
      <c r="CW9" s="767">
        <v>6</v>
      </c>
      <c r="CX9" s="768"/>
      <c r="CY9" s="768"/>
      <c r="CZ9" s="768"/>
      <c r="DA9" s="769"/>
      <c r="DB9" s="767" t="s">
        <v>539</v>
      </c>
      <c r="DC9" s="768"/>
      <c r="DD9" s="768"/>
      <c r="DE9" s="768"/>
      <c r="DF9" s="769"/>
      <c r="DG9" s="767" t="s">
        <v>539</v>
      </c>
      <c r="DH9" s="768"/>
      <c r="DI9" s="768"/>
      <c r="DJ9" s="768"/>
      <c r="DK9" s="769"/>
      <c r="DL9" s="767" t="s">
        <v>539</v>
      </c>
      <c r="DM9" s="768"/>
      <c r="DN9" s="768"/>
      <c r="DO9" s="768"/>
      <c r="DP9" s="769"/>
      <c r="DQ9" s="767" t="s">
        <v>539</v>
      </c>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1366</v>
      </c>
      <c r="R10" s="745"/>
      <c r="S10" s="745"/>
      <c r="T10" s="745"/>
      <c r="U10" s="745"/>
      <c r="V10" s="745">
        <v>1095</v>
      </c>
      <c r="W10" s="745"/>
      <c r="X10" s="745"/>
      <c r="Y10" s="745"/>
      <c r="Z10" s="745"/>
      <c r="AA10" s="745">
        <f t="shared" si="0"/>
        <v>271</v>
      </c>
      <c r="AB10" s="745"/>
      <c r="AC10" s="745"/>
      <c r="AD10" s="745"/>
      <c r="AE10" s="746"/>
      <c r="AF10" s="747">
        <v>186</v>
      </c>
      <c r="AG10" s="748"/>
      <c r="AH10" s="748"/>
      <c r="AI10" s="748"/>
      <c r="AJ10" s="749"/>
      <c r="AK10" s="750">
        <v>482</v>
      </c>
      <c r="AL10" s="751"/>
      <c r="AM10" s="751"/>
      <c r="AN10" s="751"/>
      <c r="AO10" s="751"/>
      <c r="AP10" s="751">
        <v>2265</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543</v>
      </c>
      <c r="BT10" s="755"/>
      <c r="BU10" s="755"/>
      <c r="BV10" s="755"/>
      <c r="BW10" s="755"/>
      <c r="BX10" s="755"/>
      <c r="BY10" s="755"/>
      <c r="BZ10" s="755"/>
      <c r="CA10" s="755"/>
      <c r="CB10" s="755"/>
      <c r="CC10" s="755"/>
      <c r="CD10" s="755"/>
      <c r="CE10" s="755"/>
      <c r="CF10" s="755"/>
      <c r="CG10" s="756"/>
      <c r="CH10" s="767">
        <v>-17</v>
      </c>
      <c r="CI10" s="768"/>
      <c r="CJ10" s="768"/>
      <c r="CK10" s="768"/>
      <c r="CL10" s="769"/>
      <c r="CM10" s="767">
        <v>1112</v>
      </c>
      <c r="CN10" s="768"/>
      <c r="CO10" s="768"/>
      <c r="CP10" s="768"/>
      <c r="CQ10" s="769"/>
      <c r="CR10" s="767">
        <v>145</v>
      </c>
      <c r="CS10" s="768"/>
      <c r="CT10" s="768"/>
      <c r="CU10" s="768"/>
      <c r="CV10" s="769"/>
      <c r="CW10" s="767">
        <v>18</v>
      </c>
      <c r="CX10" s="768"/>
      <c r="CY10" s="768"/>
      <c r="CZ10" s="768"/>
      <c r="DA10" s="769"/>
      <c r="DB10" s="767" t="s">
        <v>539</v>
      </c>
      <c r="DC10" s="768"/>
      <c r="DD10" s="768"/>
      <c r="DE10" s="768"/>
      <c r="DF10" s="769"/>
      <c r="DG10" s="767" t="s">
        <v>539</v>
      </c>
      <c r="DH10" s="768"/>
      <c r="DI10" s="768"/>
      <c r="DJ10" s="768"/>
      <c r="DK10" s="769"/>
      <c r="DL10" s="767" t="s">
        <v>539</v>
      </c>
      <c r="DM10" s="768"/>
      <c r="DN10" s="768"/>
      <c r="DO10" s="768"/>
      <c r="DP10" s="769"/>
      <c r="DQ10" s="767" t="s">
        <v>539</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t="s">
        <v>540</v>
      </c>
      <c r="BS11" s="754" t="s">
        <v>544</v>
      </c>
      <c r="BT11" s="755"/>
      <c r="BU11" s="755"/>
      <c r="BV11" s="755"/>
      <c r="BW11" s="755"/>
      <c r="BX11" s="755"/>
      <c r="BY11" s="755"/>
      <c r="BZ11" s="755"/>
      <c r="CA11" s="755"/>
      <c r="CB11" s="755"/>
      <c r="CC11" s="755"/>
      <c r="CD11" s="755"/>
      <c r="CE11" s="755"/>
      <c r="CF11" s="755"/>
      <c r="CG11" s="756"/>
      <c r="CH11" s="767">
        <v>87</v>
      </c>
      <c r="CI11" s="768"/>
      <c r="CJ11" s="768"/>
      <c r="CK11" s="768"/>
      <c r="CL11" s="769"/>
      <c r="CM11" s="767">
        <v>1044</v>
      </c>
      <c r="CN11" s="768"/>
      <c r="CO11" s="768"/>
      <c r="CP11" s="768"/>
      <c r="CQ11" s="769"/>
      <c r="CR11" s="767">
        <v>70</v>
      </c>
      <c r="CS11" s="768"/>
      <c r="CT11" s="768"/>
      <c r="CU11" s="768"/>
      <c r="CV11" s="769"/>
      <c r="CW11" s="767">
        <v>61</v>
      </c>
      <c r="CX11" s="768"/>
      <c r="CY11" s="768"/>
      <c r="CZ11" s="768"/>
      <c r="DA11" s="769"/>
      <c r="DB11" s="767" t="s">
        <v>539</v>
      </c>
      <c r="DC11" s="768"/>
      <c r="DD11" s="768"/>
      <c r="DE11" s="768"/>
      <c r="DF11" s="769"/>
      <c r="DG11" s="767" t="s">
        <v>539</v>
      </c>
      <c r="DH11" s="768"/>
      <c r="DI11" s="768"/>
      <c r="DJ11" s="768"/>
      <c r="DK11" s="769"/>
      <c r="DL11" s="767">
        <v>288</v>
      </c>
      <c r="DM11" s="768"/>
      <c r="DN11" s="768"/>
      <c r="DO11" s="768"/>
      <c r="DP11" s="769"/>
      <c r="DQ11" s="767">
        <v>27</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545</v>
      </c>
      <c r="BT12" s="755"/>
      <c r="BU12" s="755"/>
      <c r="BV12" s="755"/>
      <c r="BW12" s="755"/>
      <c r="BX12" s="755"/>
      <c r="BY12" s="755"/>
      <c r="BZ12" s="755"/>
      <c r="CA12" s="755"/>
      <c r="CB12" s="755"/>
      <c r="CC12" s="755"/>
      <c r="CD12" s="755"/>
      <c r="CE12" s="755"/>
      <c r="CF12" s="755"/>
      <c r="CG12" s="756"/>
      <c r="CH12" s="767">
        <v>-56</v>
      </c>
      <c r="CI12" s="768"/>
      <c r="CJ12" s="768"/>
      <c r="CK12" s="768"/>
      <c r="CL12" s="769"/>
      <c r="CM12" s="767">
        <v>752</v>
      </c>
      <c r="CN12" s="768"/>
      <c r="CO12" s="768"/>
      <c r="CP12" s="768"/>
      <c r="CQ12" s="769"/>
      <c r="CR12" s="767">
        <v>200</v>
      </c>
      <c r="CS12" s="768"/>
      <c r="CT12" s="768"/>
      <c r="CU12" s="768"/>
      <c r="CV12" s="769"/>
      <c r="CW12" s="767">
        <v>135</v>
      </c>
      <c r="CX12" s="768"/>
      <c r="CY12" s="768"/>
      <c r="CZ12" s="768"/>
      <c r="DA12" s="769"/>
      <c r="DB12" s="767" t="s">
        <v>539</v>
      </c>
      <c r="DC12" s="768"/>
      <c r="DD12" s="768"/>
      <c r="DE12" s="768"/>
      <c r="DF12" s="769"/>
      <c r="DG12" s="767" t="s">
        <v>539</v>
      </c>
      <c r="DH12" s="768"/>
      <c r="DI12" s="768"/>
      <c r="DJ12" s="768"/>
      <c r="DK12" s="769"/>
      <c r="DL12" s="767" t="s">
        <v>539</v>
      </c>
      <c r="DM12" s="768"/>
      <c r="DN12" s="768"/>
      <c r="DO12" s="768"/>
      <c r="DP12" s="769"/>
      <c r="DQ12" s="767" t="s">
        <v>539</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546</v>
      </c>
      <c r="BT13" s="755"/>
      <c r="BU13" s="755"/>
      <c r="BV13" s="755"/>
      <c r="BW13" s="755"/>
      <c r="BX13" s="755"/>
      <c r="BY13" s="755"/>
      <c r="BZ13" s="755"/>
      <c r="CA13" s="755"/>
      <c r="CB13" s="755"/>
      <c r="CC13" s="755"/>
      <c r="CD13" s="755"/>
      <c r="CE13" s="755"/>
      <c r="CF13" s="755"/>
      <c r="CG13" s="756"/>
      <c r="CH13" s="767">
        <v>-668</v>
      </c>
      <c r="CI13" s="768"/>
      <c r="CJ13" s="768"/>
      <c r="CK13" s="768"/>
      <c r="CL13" s="769"/>
      <c r="CM13" s="767">
        <v>5523</v>
      </c>
      <c r="CN13" s="768"/>
      <c r="CO13" s="768"/>
      <c r="CP13" s="768"/>
      <c r="CQ13" s="769"/>
      <c r="CR13" s="767">
        <v>1</v>
      </c>
      <c r="CS13" s="768"/>
      <c r="CT13" s="768"/>
      <c r="CU13" s="768"/>
      <c r="CV13" s="769"/>
      <c r="CW13" s="767" t="s">
        <v>539</v>
      </c>
      <c r="CX13" s="768"/>
      <c r="CY13" s="768"/>
      <c r="CZ13" s="768"/>
      <c r="DA13" s="769"/>
      <c r="DB13" s="767" t="s">
        <v>539</v>
      </c>
      <c r="DC13" s="768"/>
      <c r="DD13" s="768"/>
      <c r="DE13" s="768"/>
      <c r="DF13" s="769"/>
      <c r="DG13" s="767" t="s">
        <v>539</v>
      </c>
      <c r="DH13" s="768"/>
      <c r="DI13" s="768"/>
      <c r="DJ13" s="768"/>
      <c r="DK13" s="769"/>
      <c r="DL13" s="767" t="s">
        <v>539</v>
      </c>
      <c r="DM13" s="768"/>
      <c r="DN13" s="768"/>
      <c r="DO13" s="768"/>
      <c r="DP13" s="769"/>
      <c r="DQ13" s="767" t="s">
        <v>539</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547</v>
      </c>
      <c r="BT14" s="755"/>
      <c r="BU14" s="755"/>
      <c r="BV14" s="755"/>
      <c r="BW14" s="755"/>
      <c r="BX14" s="755"/>
      <c r="BY14" s="755"/>
      <c r="BZ14" s="755"/>
      <c r="CA14" s="755"/>
      <c r="CB14" s="755"/>
      <c r="CC14" s="755"/>
      <c r="CD14" s="755"/>
      <c r="CE14" s="755"/>
      <c r="CF14" s="755"/>
      <c r="CG14" s="756"/>
      <c r="CH14" s="767">
        <v>49</v>
      </c>
      <c r="CI14" s="768"/>
      <c r="CJ14" s="768"/>
      <c r="CK14" s="768"/>
      <c r="CL14" s="769"/>
      <c r="CM14" s="767">
        <v>653</v>
      </c>
      <c r="CN14" s="768"/>
      <c r="CO14" s="768"/>
      <c r="CP14" s="768"/>
      <c r="CQ14" s="769"/>
      <c r="CR14" s="767">
        <v>6</v>
      </c>
      <c r="CS14" s="768"/>
      <c r="CT14" s="768"/>
      <c r="CU14" s="768"/>
      <c r="CV14" s="769"/>
      <c r="CW14" s="767" t="s">
        <v>539</v>
      </c>
      <c r="CX14" s="768"/>
      <c r="CY14" s="768"/>
      <c r="CZ14" s="768"/>
      <c r="DA14" s="769"/>
      <c r="DB14" s="767" t="s">
        <v>539</v>
      </c>
      <c r="DC14" s="768"/>
      <c r="DD14" s="768"/>
      <c r="DE14" s="768"/>
      <c r="DF14" s="769"/>
      <c r="DG14" s="767" t="s">
        <v>539</v>
      </c>
      <c r="DH14" s="768"/>
      <c r="DI14" s="768"/>
      <c r="DJ14" s="768"/>
      <c r="DK14" s="769"/>
      <c r="DL14" s="767" t="s">
        <v>539</v>
      </c>
      <c r="DM14" s="768"/>
      <c r="DN14" s="768"/>
      <c r="DO14" s="768"/>
      <c r="DP14" s="769"/>
      <c r="DQ14" s="767" t="s">
        <v>539</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548</v>
      </c>
      <c r="BT15" s="755"/>
      <c r="BU15" s="755"/>
      <c r="BV15" s="755"/>
      <c r="BW15" s="755"/>
      <c r="BX15" s="755"/>
      <c r="BY15" s="755"/>
      <c r="BZ15" s="755"/>
      <c r="CA15" s="755"/>
      <c r="CB15" s="755"/>
      <c r="CC15" s="755"/>
      <c r="CD15" s="755"/>
      <c r="CE15" s="755"/>
      <c r="CF15" s="755"/>
      <c r="CG15" s="756"/>
      <c r="CH15" s="767">
        <v>-44</v>
      </c>
      <c r="CI15" s="768"/>
      <c r="CJ15" s="768"/>
      <c r="CK15" s="768"/>
      <c r="CL15" s="769"/>
      <c r="CM15" s="767">
        <v>102</v>
      </c>
      <c r="CN15" s="768"/>
      <c r="CO15" s="768"/>
      <c r="CP15" s="768"/>
      <c r="CQ15" s="769"/>
      <c r="CR15" s="767">
        <v>5</v>
      </c>
      <c r="CS15" s="768"/>
      <c r="CT15" s="768"/>
      <c r="CU15" s="768"/>
      <c r="CV15" s="769"/>
      <c r="CW15" s="767" t="s">
        <v>539</v>
      </c>
      <c r="CX15" s="768"/>
      <c r="CY15" s="768"/>
      <c r="CZ15" s="768"/>
      <c r="DA15" s="769"/>
      <c r="DB15" s="767" t="s">
        <v>539</v>
      </c>
      <c r="DC15" s="768"/>
      <c r="DD15" s="768"/>
      <c r="DE15" s="768"/>
      <c r="DF15" s="769"/>
      <c r="DG15" s="767" t="s">
        <v>539</v>
      </c>
      <c r="DH15" s="768"/>
      <c r="DI15" s="768"/>
      <c r="DJ15" s="768"/>
      <c r="DK15" s="769"/>
      <c r="DL15" s="767" t="s">
        <v>539</v>
      </c>
      <c r="DM15" s="768"/>
      <c r="DN15" s="768"/>
      <c r="DO15" s="768"/>
      <c r="DP15" s="769"/>
      <c r="DQ15" s="767" t="s">
        <v>539</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136414</v>
      </c>
      <c r="R23" s="780"/>
      <c r="S23" s="780"/>
      <c r="T23" s="780"/>
      <c r="U23" s="780"/>
      <c r="V23" s="780">
        <v>124950</v>
      </c>
      <c r="W23" s="780"/>
      <c r="X23" s="780"/>
      <c r="Y23" s="780"/>
      <c r="Z23" s="780"/>
      <c r="AA23" s="780">
        <f t="shared" ref="AA23" si="1">AA7+AA8+AA9+AA10</f>
        <v>11463</v>
      </c>
      <c r="AB23" s="780"/>
      <c r="AC23" s="780"/>
      <c r="AD23" s="780"/>
      <c r="AE23" s="781"/>
      <c r="AF23" s="782">
        <v>11095</v>
      </c>
      <c r="AG23" s="780"/>
      <c r="AH23" s="780"/>
      <c r="AI23" s="780"/>
      <c r="AJ23" s="783"/>
      <c r="AK23" s="784"/>
      <c r="AL23" s="785"/>
      <c r="AM23" s="785"/>
      <c r="AN23" s="785"/>
      <c r="AO23" s="785"/>
      <c r="AP23" s="780">
        <f>AP7+AP9+AP10</f>
        <v>72945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41760</v>
      </c>
      <c r="R28" s="809"/>
      <c r="S28" s="809"/>
      <c r="T28" s="809"/>
      <c r="U28" s="809"/>
      <c r="V28" s="809">
        <v>39584</v>
      </c>
      <c r="W28" s="809"/>
      <c r="X28" s="809"/>
      <c r="Y28" s="809"/>
      <c r="Z28" s="809"/>
      <c r="AA28" s="809">
        <f>Q28-V28</f>
        <v>2176</v>
      </c>
      <c r="AB28" s="809"/>
      <c r="AC28" s="809"/>
      <c r="AD28" s="809"/>
      <c r="AE28" s="810"/>
      <c r="AF28" s="811">
        <v>2176</v>
      </c>
      <c r="AG28" s="809"/>
      <c r="AH28" s="809"/>
      <c r="AI28" s="809"/>
      <c r="AJ28" s="812"/>
      <c r="AK28" s="813">
        <v>2863</v>
      </c>
      <c r="AL28" s="804"/>
      <c r="AM28" s="804"/>
      <c r="AN28" s="804"/>
      <c r="AO28" s="804"/>
      <c r="AP28" s="804" t="s">
        <v>551</v>
      </c>
      <c r="AQ28" s="804"/>
      <c r="AR28" s="804"/>
      <c r="AS28" s="804"/>
      <c r="AT28" s="804"/>
      <c r="AU28" s="804" t="s">
        <v>551</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23267</v>
      </c>
      <c r="R29" s="745"/>
      <c r="S29" s="745"/>
      <c r="T29" s="745"/>
      <c r="U29" s="745"/>
      <c r="V29" s="745">
        <v>22476</v>
      </c>
      <c r="W29" s="745"/>
      <c r="X29" s="745"/>
      <c r="Y29" s="745"/>
      <c r="Z29" s="745"/>
      <c r="AA29" s="745">
        <f t="shared" ref="AA29:AA34" si="2">Q29-V29</f>
        <v>791</v>
      </c>
      <c r="AB29" s="745"/>
      <c r="AC29" s="745"/>
      <c r="AD29" s="745"/>
      <c r="AE29" s="746"/>
      <c r="AF29" s="747">
        <v>788</v>
      </c>
      <c r="AG29" s="748"/>
      <c r="AH29" s="748"/>
      <c r="AI29" s="748"/>
      <c r="AJ29" s="749"/>
      <c r="AK29" s="816">
        <v>3254</v>
      </c>
      <c r="AL29" s="817"/>
      <c r="AM29" s="817"/>
      <c r="AN29" s="817"/>
      <c r="AO29" s="817"/>
      <c r="AP29" s="817" t="s">
        <v>551</v>
      </c>
      <c r="AQ29" s="817"/>
      <c r="AR29" s="817"/>
      <c r="AS29" s="817"/>
      <c r="AT29" s="817"/>
      <c r="AU29" s="817" t="s">
        <v>549</v>
      </c>
      <c r="AV29" s="817"/>
      <c r="AW29" s="817"/>
      <c r="AX29" s="817"/>
      <c r="AY29" s="817"/>
      <c r="AZ29" s="818"/>
      <c r="BA29" s="818"/>
      <c r="BB29" s="818"/>
      <c r="BC29" s="818"/>
      <c r="BD29" s="818"/>
      <c r="BE29" s="814" t="s">
        <v>535</v>
      </c>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4559</v>
      </c>
      <c r="R30" s="745"/>
      <c r="S30" s="745"/>
      <c r="T30" s="745"/>
      <c r="U30" s="745"/>
      <c r="V30" s="745">
        <v>4422</v>
      </c>
      <c r="W30" s="745"/>
      <c r="X30" s="745"/>
      <c r="Y30" s="745"/>
      <c r="Z30" s="745"/>
      <c r="AA30" s="745">
        <f t="shared" si="2"/>
        <v>137</v>
      </c>
      <c r="AB30" s="745"/>
      <c r="AC30" s="745"/>
      <c r="AD30" s="745"/>
      <c r="AE30" s="746"/>
      <c r="AF30" s="747">
        <v>137</v>
      </c>
      <c r="AG30" s="748"/>
      <c r="AH30" s="748"/>
      <c r="AI30" s="748"/>
      <c r="AJ30" s="749"/>
      <c r="AK30" s="816">
        <v>517</v>
      </c>
      <c r="AL30" s="817"/>
      <c r="AM30" s="817"/>
      <c r="AN30" s="817"/>
      <c r="AO30" s="817"/>
      <c r="AP30" s="817" t="s">
        <v>551</v>
      </c>
      <c r="AQ30" s="817"/>
      <c r="AR30" s="817"/>
      <c r="AS30" s="817"/>
      <c r="AT30" s="817"/>
      <c r="AU30" s="817" t="s">
        <v>551</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148</v>
      </c>
      <c r="R31" s="745"/>
      <c r="S31" s="745"/>
      <c r="T31" s="745"/>
      <c r="U31" s="745"/>
      <c r="V31" s="745">
        <v>148</v>
      </c>
      <c r="W31" s="745"/>
      <c r="X31" s="745"/>
      <c r="Y31" s="745"/>
      <c r="Z31" s="745"/>
      <c r="AA31" s="745" t="s">
        <v>549</v>
      </c>
      <c r="AB31" s="745"/>
      <c r="AC31" s="745"/>
      <c r="AD31" s="745"/>
      <c r="AE31" s="746"/>
      <c r="AF31" s="747" t="s">
        <v>111</v>
      </c>
      <c r="AG31" s="748"/>
      <c r="AH31" s="748"/>
      <c r="AI31" s="748"/>
      <c r="AJ31" s="749"/>
      <c r="AK31" s="816">
        <v>148</v>
      </c>
      <c r="AL31" s="817"/>
      <c r="AM31" s="817"/>
      <c r="AN31" s="817"/>
      <c r="AO31" s="817"/>
      <c r="AP31" s="817" t="s">
        <v>551</v>
      </c>
      <c r="AQ31" s="817"/>
      <c r="AR31" s="817"/>
      <c r="AS31" s="817"/>
      <c r="AT31" s="817"/>
      <c r="AU31" s="817" t="s">
        <v>551</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2004</v>
      </c>
      <c r="R32" s="745"/>
      <c r="S32" s="745"/>
      <c r="T32" s="745"/>
      <c r="U32" s="745"/>
      <c r="V32" s="745">
        <v>1524</v>
      </c>
      <c r="W32" s="745"/>
      <c r="X32" s="745"/>
      <c r="Y32" s="745"/>
      <c r="Z32" s="745"/>
      <c r="AA32" s="745">
        <v>481</v>
      </c>
      <c r="AB32" s="745"/>
      <c r="AC32" s="745"/>
      <c r="AD32" s="745"/>
      <c r="AE32" s="746"/>
      <c r="AF32" s="747">
        <v>481</v>
      </c>
      <c r="AG32" s="748"/>
      <c r="AH32" s="748"/>
      <c r="AI32" s="748"/>
      <c r="AJ32" s="749"/>
      <c r="AK32" s="816" t="s">
        <v>550</v>
      </c>
      <c r="AL32" s="817"/>
      <c r="AM32" s="817"/>
      <c r="AN32" s="817"/>
      <c r="AO32" s="817"/>
      <c r="AP32" s="817" t="s">
        <v>551</v>
      </c>
      <c r="AQ32" s="817"/>
      <c r="AR32" s="817"/>
      <c r="AS32" s="817"/>
      <c r="AT32" s="817"/>
      <c r="AU32" s="817" t="s">
        <v>551</v>
      </c>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17454</v>
      </c>
      <c r="R33" s="745"/>
      <c r="S33" s="745"/>
      <c r="T33" s="745"/>
      <c r="U33" s="745"/>
      <c r="V33" s="745">
        <v>17164</v>
      </c>
      <c r="W33" s="745"/>
      <c r="X33" s="745"/>
      <c r="Y33" s="745"/>
      <c r="Z33" s="745"/>
      <c r="AA33" s="745">
        <f t="shared" si="2"/>
        <v>290</v>
      </c>
      <c r="AB33" s="745"/>
      <c r="AC33" s="745"/>
      <c r="AD33" s="745"/>
      <c r="AE33" s="746"/>
      <c r="AF33" s="747">
        <v>6849</v>
      </c>
      <c r="AG33" s="748"/>
      <c r="AH33" s="748"/>
      <c r="AI33" s="748"/>
      <c r="AJ33" s="749"/>
      <c r="AK33" s="816">
        <v>1301</v>
      </c>
      <c r="AL33" s="817"/>
      <c r="AM33" s="817"/>
      <c r="AN33" s="817"/>
      <c r="AO33" s="817"/>
      <c r="AP33" s="817">
        <v>3339</v>
      </c>
      <c r="AQ33" s="817"/>
      <c r="AR33" s="817"/>
      <c r="AS33" s="817"/>
      <c r="AT33" s="817"/>
      <c r="AU33" s="817">
        <v>718</v>
      </c>
      <c r="AV33" s="817"/>
      <c r="AW33" s="817"/>
      <c r="AX33" s="817"/>
      <c r="AY33" s="817"/>
      <c r="AZ33" s="818" t="s">
        <v>551</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10033</v>
      </c>
      <c r="R34" s="745"/>
      <c r="S34" s="745"/>
      <c r="T34" s="745"/>
      <c r="U34" s="745"/>
      <c r="V34" s="745">
        <v>9844</v>
      </c>
      <c r="W34" s="745"/>
      <c r="X34" s="745"/>
      <c r="Y34" s="745"/>
      <c r="Z34" s="745"/>
      <c r="AA34" s="745">
        <f t="shared" si="2"/>
        <v>189</v>
      </c>
      <c r="AB34" s="745"/>
      <c r="AC34" s="745"/>
      <c r="AD34" s="745"/>
      <c r="AE34" s="746"/>
      <c r="AF34" s="747">
        <v>781</v>
      </c>
      <c r="AG34" s="748"/>
      <c r="AH34" s="748"/>
      <c r="AI34" s="748"/>
      <c r="AJ34" s="749"/>
      <c r="AK34" s="816">
        <v>4771</v>
      </c>
      <c r="AL34" s="817"/>
      <c r="AM34" s="817"/>
      <c r="AN34" s="817"/>
      <c r="AO34" s="817"/>
      <c r="AP34" s="817">
        <v>60187</v>
      </c>
      <c r="AQ34" s="817"/>
      <c r="AR34" s="817"/>
      <c r="AS34" s="817"/>
      <c r="AT34" s="817"/>
      <c r="AU34" s="817">
        <v>32983</v>
      </c>
      <c r="AV34" s="817"/>
      <c r="AW34" s="817"/>
      <c r="AX34" s="817"/>
      <c r="AY34" s="817"/>
      <c r="AZ34" s="818" t="s">
        <v>551</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11211</v>
      </c>
      <c r="AG63" s="828"/>
      <c r="AH63" s="828"/>
      <c r="AI63" s="828"/>
      <c r="AJ63" s="829"/>
      <c r="AK63" s="830"/>
      <c r="AL63" s="825"/>
      <c r="AM63" s="825"/>
      <c r="AN63" s="825"/>
      <c r="AO63" s="825"/>
      <c r="AP63" s="828">
        <f>(3339391+60187188)/1000</f>
        <v>63526.578999999998</v>
      </c>
      <c r="AQ63" s="828"/>
      <c r="AR63" s="828"/>
      <c r="AS63" s="828"/>
      <c r="AT63" s="828"/>
      <c r="AU63" s="828">
        <f>AU33+AU34</f>
        <v>33701</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393</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2296</v>
      </c>
      <c r="R68" s="852"/>
      <c r="S68" s="852"/>
      <c r="T68" s="852"/>
      <c r="U68" s="852"/>
      <c r="V68" s="852">
        <v>2090</v>
      </c>
      <c r="W68" s="852"/>
      <c r="X68" s="852"/>
      <c r="Y68" s="852"/>
      <c r="Z68" s="852"/>
      <c r="AA68" s="852">
        <f>Q68-V68</f>
        <v>206</v>
      </c>
      <c r="AB68" s="852"/>
      <c r="AC68" s="852"/>
      <c r="AD68" s="852"/>
      <c r="AE68" s="852"/>
      <c r="AF68" s="852">
        <v>206</v>
      </c>
      <c r="AG68" s="852"/>
      <c r="AH68" s="852"/>
      <c r="AI68" s="852"/>
      <c r="AJ68" s="852"/>
      <c r="AK68" s="852">
        <v>5</v>
      </c>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724982</v>
      </c>
      <c r="R69" s="817"/>
      <c r="S69" s="817"/>
      <c r="T69" s="817"/>
      <c r="U69" s="817"/>
      <c r="V69" s="817">
        <v>704734</v>
      </c>
      <c r="W69" s="817"/>
      <c r="X69" s="817"/>
      <c r="Y69" s="817"/>
      <c r="Z69" s="817"/>
      <c r="AA69" s="817">
        <v>20247</v>
      </c>
      <c r="AB69" s="817"/>
      <c r="AC69" s="817"/>
      <c r="AD69" s="817"/>
      <c r="AE69" s="817"/>
      <c r="AF69" s="817">
        <v>20247</v>
      </c>
      <c r="AG69" s="817"/>
      <c r="AH69" s="817"/>
      <c r="AI69" s="817"/>
      <c r="AJ69" s="817"/>
      <c r="AK69" s="817">
        <v>5904</v>
      </c>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f>
        <v>20453</v>
      </c>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558</v>
      </c>
      <c r="CS102" s="836"/>
      <c r="CT102" s="836"/>
      <c r="CU102" s="836"/>
      <c r="CV102" s="879"/>
      <c r="CW102" s="878">
        <v>236</v>
      </c>
      <c r="CX102" s="836"/>
      <c r="CY102" s="836"/>
      <c r="CZ102" s="836"/>
      <c r="DA102" s="879"/>
      <c r="DB102" s="878" t="s">
        <v>552</v>
      </c>
      <c r="DC102" s="836"/>
      <c r="DD102" s="836"/>
      <c r="DE102" s="836"/>
      <c r="DF102" s="879"/>
      <c r="DG102" s="878" t="s">
        <v>552</v>
      </c>
      <c r="DH102" s="836"/>
      <c r="DI102" s="836"/>
      <c r="DJ102" s="836"/>
      <c r="DK102" s="879"/>
      <c r="DL102" s="878">
        <v>5441</v>
      </c>
      <c r="DM102" s="836"/>
      <c r="DN102" s="836"/>
      <c r="DO102" s="836"/>
      <c r="DP102" s="879"/>
      <c r="DQ102" s="878">
        <v>5901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285</v>
      </c>
      <c r="AG109" s="881"/>
      <c r="AH109" s="881"/>
      <c r="AI109" s="881"/>
      <c r="AJ109" s="882"/>
      <c r="AK109" s="880" t="s">
        <v>284</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285</v>
      </c>
      <c r="BW109" s="881"/>
      <c r="BX109" s="881"/>
      <c r="BY109" s="881"/>
      <c r="BZ109" s="882"/>
      <c r="CA109" s="880" t="s">
        <v>284</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285</v>
      </c>
      <c r="DM109" s="881"/>
      <c r="DN109" s="881"/>
      <c r="DO109" s="881"/>
      <c r="DP109" s="882"/>
      <c r="DQ109" s="880" t="s">
        <v>284</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9393565</v>
      </c>
      <c r="AB110" s="888"/>
      <c r="AC110" s="888"/>
      <c r="AD110" s="888"/>
      <c r="AE110" s="889"/>
      <c r="AF110" s="890">
        <v>9343751</v>
      </c>
      <c r="AG110" s="888"/>
      <c r="AH110" s="888"/>
      <c r="AI110" s="888"/>
      <c r="AJ110" s="889"/>
      <c r="AK110" s="890">
        <v>9384509</v>
      </c>
      <c r="AL110" s="888"/>
      <c r="AM110" s="888"/>
      <c r="AN110" s="888"/>
      <c r="AO110" s="889"/>
      <c r="AP110" s="891">
        <v>13.6</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80519417</v>
      </c>
      <c r="BR110" s="925"/>
      <c r="BS110" s="925"/>
      <c r="BT110" s="925"/>
      <c r="BU110" s="925"/>
      <c r="BV110" s="925">
        <v>78122676</v>
      </c>
      <c r="BW110" s="925"/>
      <c r="BX110" s="925"/>
      <c r="BY110" s="925"/>
      <c r="BZ110" s="925"/>
      <c r="CA110" s="925">
        <v>72946128</v>
      </c>
      <c r="CB110" s="925"/>
      <c r="CC110" s="925"/>
      <c r="CD110" s="925"/>
      <c r="CE110" s="925"/>
      <c r="CF110" s="939">
        <v>105.6</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15328693</v>
      </c>
      <c r="BR111" s="918"/>
      <c r="BS111" s="918"/>
      <c r="BT111" s="918"/>
      <c r="BU111" s="918"/>
      <c r="BV111" s="918">
        <v>12370551</v>
      </c>
      <c r="BW111" s="918"/>
      <c r="BX111" s="918"/>
      <c r="BY111" s="918"/>
      <c r="BZ111" s="918"/>
      <c r="CA111" s="918">
        <v>11061238</v>
      </c>
      <c r="CB111" s="918"/>
      <c r="CC111" s="918"/>
      <c r="CD111" s="918"/>
      <c r="CE111" s="918"/>
      <c r="CF111" s="912">
        <v>16</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50000</v>
      </c>
      <c r="AB112" s="957"/>
      <c r="AC112" s="957"/>
      <c r="AD112" s="957"/>
      <c r="AE112" s="958"/>
      <c r="AF112" s="959">
        <v>16667</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37429942</v>
      </c>
      <c r="BR112" s="918"/>
      <c r="BS112" s="918"/>
      <c r="BT112" s="918"/>
      <c r="BU112" s="918"/>
      <c r="BV112" s="918">
        <v>36076050</v>
      </c>
      <c r="BW112" s="918"/>
      <c r="BX112" s="918"/>
      <c r="BY112" s="918"/>
      <c r="BZ112" s="918"/>
      <c r="CA112" s="918">
        <v>34228822</v>
      </c>
      <c r="CB112" s="918"/>
      <c r="CC112" s="918"/>
      <c r="CD112" s="918"/>
      <c r="CE112" s="918"/>
      <c r="CF112" s="912">
        <v>49.6</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3798697</v>
      </c>
      <c r="AB113" s="932"/>
      <c r="AC113" s="932"/>
      <c r="AD113" s="932"/>
      <c r="AE113" s="933"/>
      <c r="AF113" s="934">
        <v>3619223</v>
      </c>
      <c r="AG113" s="932"/>
      <c r="AH113" s="932"/>
      <c r="AI113" s="932"/>
      <c r="AJ113" s="933"/>
      <c r="AK113" s="934">
        <v>3588276</v>
      </c>
      <c r="AL113" s="932"/>
      <c r="AM113" s="932"/>
      <c r="AN113" s="932"/>
      <c r="AO113" s="933"/>
      <c r="AP113" s="935">
        <v>5.2</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20760232</v>
      </c>
      <c r="BR114" s="918"/>
      <c r="BS114" s="918"/>
      <c r="BT114" s="918"/>
      <c r="BU114" s="918"/>
      <c r="BV114" s="918">
        <v>20745034</v>
      </c>
      <c r="BW114" s="918"/>
      <c r="BX114" s="918"/>
      <c r="BY114" s="918"/>
      <c r="BZ114" s="918"/>
      <c r="CA114" s="918">
        <v>20103220</v>
      </c>
      <c r="CB114" s="918"/>
      <c r="CC114" s="918"/>
      <c r="CD114" s="918"/>
      <c r="CE114" s="918"/>
      <c r="CF114" s="912">
        <v>29.1</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964743</v>
      </c>
      <c r="AB115" s="932"/>
      <c r="AC115" s="932"/>
      <c r="AD115" s="932"/>
      <c r="AE115" s="933"/>
      <c r="AF115" s="934">
        <v>1392400</v>
      </c>
      <c r="AG115" s="932"/>
      <c r="AH115" s="932"/>
      <c r="AI115" s="932"/>
      <c r="AJ115" s="933"/>
      <c r="AK115" s="934">
        <v>1133945</v>
      </c>
      <c r="AL115" s="932"/>
      <c r="AM115" s="932"/>
      <c r="AN115" s="932"/>
      <c r="AO115" s="933"/>
      <c r="AP115" s="935">
        <v>1.6</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59377</v>
      </c>
      <c r="BR115" s="918"/>
      <c r="BS115" s="918"/>
      <c r="BT115" s="918"/>
      <c r="BU115" s="918"/>
      <c r="BV115" s="918">
        <v>31597</v>
      </c>
      <c r="BW115" s="918"/>
      <c r="BX115" s="918"/>
      <c r="BY115" s="918"/>
      <c r="BZ115" s="918"/>
      <c r="CA115" s="918">
        <v>27412</v>
      </c>
      <c r="CB115" s="918"/>
      <c r="CC115" s="918"/>
      <c r="CD115" s="918"/>
      <c r="CE115" s="918"/>
      <c r="CF115" s="912">
        <v>0</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8237584</v>
      </c>
      <c r="DH115" s="957"/>
      <c r="DI115" s="957"/>
      <c r="DJ115" s="957"/>
      <c r="DK115" s="958"/>
      <c r="DL115" s="959">
        <v>6562930</v>
      </c>
      <c r="DM115" s="957"/>
      <c r="DN115" s="957"/>
      <c r="DO115" s="957"/>
      <c r="DP115" s="958"/>
      <c r="DQ115" s="959">
        <v>5873092</v>
      </c>
      <c r="DR115" s="957"/>
      <c r="DS115" s="957"/>
      <c r="DT115" s="957"/>
      <c r="DU115" s="958"/>
      <c r="DV115" s="960">
        <v>8.5</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14207005</v>
      </c>
      <c r="AB117" s="964"/>
      <c r="AC117" s="964"/>
      <c r="AD117" s="964"/>
      <c r="AE117" s="965"/>
      <c r="AF117" s="963">
        <v>14372041</v>
      </c>
      <c r="AG117" s="964"/>
      <c r="AH117" s="964"/>
      <c r="AI117" s="964"/>
      <c r="AJ117" s="965"/>
      <c r="AK117" s="963">
        <v>14106730</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285</v>
      </c>
      <c r="AG118" s="881"/>
      <c r="AH118" s="881"/>
      <c r="AI118" s="881"/>
      <c r="AJ118" s="882"/>
      <c r="AK118" s="880" t="s">
        <v>284</v>
      </c>
      <c r="AL118" s="881"/>
      <c r="AM118" s="881"/>
      <c r="AN118" s="881"/>
      <c r="AO118" s="882"/>
      <c r="AP118" s="988" t="s">
        <v>404</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432</v>
      </c>
      <c r="BP118" s="992"/>
      <c r="BQ118" s="983">
        <v>154097661</v>
      </c>
      <c r="BR118" s="984"/>
      <c r="BS118" s="984"/>
      <c r="BT118" s="984"/>
      <c r="BU118" s="984"/>
      <c r="BV118" s="984">
        <v>147345908</v>
      </c>
      <c r="BW118" s="984"/>
      <c r="BX118" s="984"/>
      <c r="BY118" s="984"/>
      <c r="BZ118" s="984"/>
      <c r="CA118" s="984">
        <v>138366820</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14268305</v>
      </c>
      <c r="BR119" s="925"/>
      <c r="BS119" s="925"/>
      <c r="BT119" s="925"/>
      <c r="BU119" s="925"/>
      <c r="BV119" s="925">
        <v>14714516</v>
      </c>
      <c r="BW119" s="925"/>
      <c r="BX119" s="925"/>
      <c r="BY119" s="925"/>
      <c r="BZ119" s="925"/>
      <c r="CA119" s="925">
        <v>17293346</v>
      </c>
      <c r="CB119" s="925"/>
      <c r="CC119" s="925"/>
      <c r="CD119" s="925"/>
      <c r="CE119" s="925"/>
      <c r="CF119" s="939">
        <v>25</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7091109</v>
      </c>
      <c r="DH119" s="996"/>
      <c r="DI119" s="996"/>
      <c r="DJ119" s="996"/>
      <c r="DK119" s="997"/>
      <c r="DL119" s="998">
        <v>5807621</v>
      </c>
      <c r="DM119" s="996"/>
      <c r="DN119" s="996"/>
      <c r="DO119" s="996"/>
      <c r="DP119" s="997"/>
      <c r="DQ119" s="998">
        <v>5188146</v>
      </c>
      <c r="DR119" s="996"/>
      <c r="DS119" s="996"/>
      <c r="DT119" s="996"/>
      <c r="DU119" s="997"/>
      <c r="DV119" s="999">
        <v>7.5</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31561544</v>
      </c>
      <c r="BR120" s="918"/>
      <c r="BS120" s="918"/>
      <c r="BT120" s="918"/>
      <c r="BU120" s="918"/>
      <c r="BV120" s="918">
        <v>33227183</v>
      </c>
      <c r="BW120" s="918"/>
      <c r="BX120" s="918"/>
      <c r="BY120" s="918"/>
      <c r="BZ120" s="918"/>
      <c r="CA120" s="918">
        <v>31864300</v>
      </c>
      <c r="CB120" s="918"/>
      <c r="CC120" s="918"/>
      <c r="CD120" s="918"/>
      <c r="CE120" s="918"/>
      <c r="CF120" s="912">
        <v>46.1</v>
      </c>
      <c r="CG120" s="913"/>
      <c r="CH120" s="913"/>
      <c r="CI120" s="913"/>
      <c r="CJ120" s="913"/>
      <c r="CK120" s="1011" t="s">
        <v>438</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36005441</v>
      </c>
      <c r="DH120" s="925"/>
      <c r="DI120" s="925"/>
      <c r="DJ120" s="925"/>
      <c r="DK120" s="925"/>
      <c r="DL120" s="925">
        <v>34843000</v>
      </c>
      <c r="DM120" s="925"/>
      <c r="DN120" s="925"/>
      <c r="DO120" s="925"/>
      <c r="DP120" s="925"/>
      <c r="DQ120" s="925">
        <v>32982579</v>
      </c>
      <c r="DR120" s="925"/>
      <c r="DS120" s="925"/>
      <c r="DT120" s="925"/>
      <c r="DU120" s="925"/>
      <c r="DV120" s="926">
        <v>47.8</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86329686</v>
      </c>
      <c r="BR121" s="984"/>
      <c r="BS121" s="984"/>
      <c r="BT121" s="984"/>
      <c r="BU121" s="984"/>
      <c r="BV121" s="984">
        <v>83278841</v>
      </c>
      <c r="BW121" s="984"/>
      <c r="BX121" s="984"/>
      <c r="BY121" s="984"/>
      <c r="BZ121" s="984"/>
      <c r="CA121" s="984">
        <v>76955069</v>
      </c>
      <c r="CB121" s="984"/>
      <c r="CC121" s="984"/>
      <c r="CD121" s="984"/>
      <c r="CE121" s="984"/>
      <c r="CF121" s="1022">
        <v>111.4</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677407</v>
      </c>
      <c r="DH121" s="918"/>
      <c r="DI121" s="918"/>
      <c r="DJ121" s="918"/>
      <c r="DK121" s="918"/>
      <c r="DL121" s="918">
        <v>591040</v>
      </c>
      <c r="DM121" s="918"/>
      <c r="DN121" s="918"/>
      <c r="DO121" s="918"/>
      <c r="DP121" s="918"/>
      <c r="DQ121" s="918">
        <v>717969</v>
      </c>
      <c r="DR121" s="918"/>
      <c r="DS121" s="918"/>
      <c r="DT121" s="918"/>
      <c r="DU121" s="918"/>
      <c r="DV121" s="919">
        <v>1</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441</v>
      </c>
      <c r="BP122" s="992"/>
      <c r="BQ122" s="1032">
        <v>132159535</v>
      </c>
      <c r="BR122" s="1033"/>
      <c r="BS122" s="1033"/>
      <c r="BT122" s="1033"/>
      <c r="BU122" s="1033"/>
      <c r="BV122" s="1033">
        <v>131220540</v>
      </c>
      <c r="BW122" s="1033"/>
      <c r="BX122" s="1033"/>
      <c r="BY122" s="1033"/>
      <c r="BZ122" s="1033"/>
      <c r="CA122" s="1033">
        <v>126112715</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33.1</v>
      </c>
      <c r="BR123" s="1025"/>
      <c r="BS123" s="1025"/>
      <c r="BT123" s="1025"/>
      <c r="BU123" s="1025"/>
      <c r="BV123" s="1025">
        <v>23.8</v>
      </c>
      <c r="BW123" s="1025"/>
      <c r="BX123" s="1025"/>
      <c r="BY123" s="1025"/>
      <c r="BZ123" s="1025"/>
      <c r="CA123" s="1025">
        <v>17.7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964743</v>
      </c>
      <c r="AB126" s="957"/>
      <c r="AC126" s="957"/>
      <c r="AD126" s="957"/>
      <c r="AE126" s="958"/>
      <c r="AF126" s="959">
        <v>1392400</v>
      </c>
      <c r="AG126" s="957"/>
      <c r="AH126" s="957"/>
      <c r="AI126" s="957"/>
      <c r="AJ126" s="958"/>
      <c r="AK126" s="959">
        <v>1133945</v>
      </c>
      <c r="AL126" s="957"/>
      <c r="AM126" s="957"/>
      <c r="AN126" s="957"/>
      <c r="AO126" s="958"/>
      <c r="AP126" s="960">
        <v>1.6</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59377</v>
      </c>
      <c r="DH127" s="1046"/>
      <c r="DI127" s="1046"/>
      <c r="DJ127" s="1046"/>
      <c r="DK127" s="1046"/>
      <c r="DL127" s="1046">
        <v>31597</v>
      </c>
      <c r="DM127" s="1046"/>
      <c r="DN127" s="1046"/>
      <c r="DO127" s="1046"/>
      <c r="DP127" s="1046"/>
      <c r="DQ127" s="1046">
        <v>27412</v>
      </c>
      <c r="DR127" s="1046"/>
      <c r="DS127" s="1046"/>
      <c r="DT127" s="1046"/>
      <c r="DU127" s="1046"/>
      <c r="DV127" s="1047">
        <v>0</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4049355</v>
      </c>
      <c r="AB128" s="1088"/>
      <c r="AC128" s="1088"/>
      <c r="AD128" s="1088"/>
      <c r="AE128" s="1089"/>
      <c r="AF128" s="1090">
        <v>3847449</v>
      </c>
      <c r="AG128" s="1088"/>
      <c r="AH128" s="1088"/>
      <c r="AI128" s="1088"/>
      <c r="AJ128" s="1089"/>
      <c r="AK128" s="1090">
        <v>3507282</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75174907</v>
      </c>
      <c r="AB129" s="957"/>
      <c r="AC129" s="957"/>
      <c r="AD129" s="957"/>
      <c r="AE129" s="958"/>
      <c r="AF129" s="959">
        <v>76383486</v>
      </c>
      <c r="AG129" s="957"/>
      <c r="AH129" s="957"/>
      <c r="AI129" s="957"/>
      <c r="AJ129" s="958"/>
      <c r="AK129" s="959">
        <v>77914735</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2.2999999999999998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8933420</v>
      </c>
      <c r="AB130" s="957"/>
      <c r="AC130" s="957"/>
      <c r="AD130" s="957"/>
      <c r="AE130" s="958"/>
      <c r="AF130" s="959">
        <v>8803266</v>
      </c>
      <c r="AG130" s="957"/>
      <c r="AH130" s="957"/>
      <c r="AI130" s="957"/>
      <c r="AJ130" s="958"/>
      <c r="AK130" s="959">
        <v>8860536</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17.7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66241487</v>
      </c>
      <c r="AB131" s="996"/>
      <c r="AC131" s="996"/>
      <c r="AD131" s="996"/>
      <c r="AE131" s="997"/>
      <c r="AF131" s="998">
        <v>67580220</v>
      </c>
      <c r="AG131" s="996"/>
      <c r="AH131" s="996"/>
      <c r="AI131" s="996"/>
      <c r="AJ131" s="997"/>
      <c r="AK131" s="998">
        <v>69054199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1.848131821</v>
      </c>
      <c r="AB132" s="1102"/>
      <c r="AC132" s="1102"/>
      <c r="AD132" s="1102"/>
      <c r="AE132" s="1103"/>
      <c r="AF132" s="1104">
        <v>2.5470855229999998</v>
      </c>
      <c r="AG132" s="1102"/>
      <c r="AH132" s="1102"/>
      <c r="AI132" s="1102"/>
      <c r="AJ132" s="1103"/>
      <c r="AK132" s="1104">
        <v>2.518184303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4.5999999999999996</v>
      </c>
      <c r="AB133" s="1109"/>
      <c r="AC133" s="1109"/>
      <c r="AD133" s="1109"/>
      <c r="AE133" s="1110"/>
      <c r="AF133" s="1108">
        <v>3.4</v>
      </c>
      <c r="AG133" s="1109"/>
      <c r="AH133" s="1109"/>
      <c r="AI133" s="1109"/>
      <c r="AJ133" s="1110"/>
      <c r="AK133" s="1108">
        <v>2.2999999999999998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N58" zoomScale="75" zoomScaleNormal="85" zoomScaleSheetLayoutView="75" workbookViewId="0">
      <selection activeCell="K52" sqref="K5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7" workbookViewId="0">
      <selection activeCell="I59" sqref="I5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24515663</v>
      </c>
      <c r="L9" s="264">
        <v>58188</v>
      </c>
      <c r="M9" s="265">
        <v>57294</v>
      </c>
      <c r="N9" s="266">
        <v>1.6</v>
      </c>
    </row>
    <row r="10" spans="1:16">
      <c r="A10" s="248"/>
      <c r="B10" s="244"/>
      <c r="C10" s="244"/>
      <c r="D10" s="244"/>
      <c r="E10" s="244"/>
      <c r="F10" s="244"/>
      <c r="G10" s="1117" t="s">
        <v>474</v>
      </c>
      <c r="H10" s="1118"/>
      <c r="I10" s="1118"/>
      <c r="J10" s="1119"/>
      <c r="K10" s="267">
        <v>689989</v>
      </c>
      <c r="L10" s="268">
        <v>1638</v>
      </c>
      <c r="M10" s="269">
        <v>3408</v>
      </c>
      <c r="N10" s="270">
        <v>-51.9</v>
      </c>
    </row>
    <row r="11" spans="1:16" ht="13.5" customHeight="1">
      <c r="A11" s="248"/>
      <c r="B11" s="244"/>
      <c r="C11" s="244"/>
      <c r="D11" s="244"/>
      <c r="E11" s="244"/>
      <c r="F11" s="244"/>
      <c r="G11" s="1117" t="s">
        <v>475</v>
      </c>
      <c r="H11" s="1118"/>
      <c r="I11" s="1118"/>
      <c r="J11" s="1119"/>
      <c r="K11" s="267">
        <v>47</v>
      </c>
      <c r="L11" s="268">
        <v>0</v>
      </c>
      <c r="M11" s="269">
        <v>2192</v>
      </c>
      <c r="N11" s="270">
        <v>-100</v>
      </c>
    </row>
    <row r="12" spans="1:16" ht="13.5" customHeight="1">
      <c r="A12" s="248"/>
      <c r="B12" s="244"/>
      <c r="C12" s="244"/>
      <c r="D12" s="244"/>
      <c r="E12" s="244"/>
      <c r="F12" s="244"/>
      <c r="G12" s="1117" t="s">
        <v>476</v>
      </c>
      <c r="H12" s="1118"/>
      <c r="I12" s="1118"/>
      <c r="J12" s="1119"/>
      <c r="K12" s="267">
        <v>687613</v>
      </c>
      <c r="L12" s="268">
        <v>1632</v>
      </c>
      <c r="M12" s="269">
        <v>715</v>
      </c>
      <c r="N12" s="270">
        <v>128.30000000000001</v>
      </c>
    </row>
    <row r="13" spans="1:16" ht="13.5" customHeight="1">
      <c r="A13" s="248"/>
      <c r="B13" s="244"/>
      <c r="C13" s="244"/>
      <c r="D13" s="244"/>
      <c r="E13" s="244"/>
      <c r="F13" s="244"/>
      <c r="G13" s="1117" t="s">
        <v>477</v>
      </c>
      <c r="H13" s="1118"/>
      <c r="I13" s="1118"/>
      <c r="J13" s="1119"/>
      <c r="K13" s="267" t="s">
        <v>478</v>
      </c>
      <c r="L13" s="268" t="s">
        <v>478</v>
      </c>
      <c r="M13" s="269" t="s">
        <v>478</v>
      </c>
      <c r="N13" s="270" t="s">
        <v>478</v>
      </c>
    </row>
    <row r="14" spans="1:16" ht="13.5" customHeight="1">
      <c r="A14" s="248"/>
      <c r="B14" s="244"/>
      <c r="C14" s="244"/>
      <c r="D14" s="244"/>
      <c r="E14" s="244"/>
      <c r="F14" s="244"/>
      <c r="G14" s="1117" t="s">
        <v>479</v>
      </c>
      <c r="H14" s="1118"/>
      <c r="I14" s="1118"/>
      <c r="J14" s="1119"/>
      <c r="K14" s="267">
        <v>758057</v>
      </c>
      <c r="L14" s="268">
        <v>1799</v>
      </c>
      <c r="M14" s="269">
        <v>2255</v>
      </c>
      <c r="N14" s="270">
        <v>-20.2</v>
      </c>
    </row>
    <row r="15" spans="1:16" ht="13.5" customHeight="1">
      <c r="A15" s="248"/>
      <c r="B15" s="244"/>
      <c r="C15" s="244"/>
      <c r="D15" s="244"/>
      <c r="E15" s="244"/>
      <c r="F15" s="244"/>
      <c r="G15" s="1117" t="s">
        <v>480</v>
      </c>
      <c r="H15" s="1118"/>
      <c r="I15" s="1118"/>
      <c r="J15" s="1119"/>
      <c r="K15" s="267">
        <v>394176</v>
      </c>
      <c r="L15" s="268">
        <v>936</v>
      </c>
      <c r="M15" s="269">
        <v>1285</v>
      </c>
      <c r="N15" s="270">
        <v>-27.2</v>
      </c>
    </row>
    <row r="16" spans="1:16">
      <c r="A16" s="248"/>
      <c r="B16" s="244"/>
      <c r="C16" s="244"/>
      <c r="D16" s="244"/>
      <c r="E16" s="244"/>
      <c r="F16" s="244"/>
      <c r="G16" s="1120" t="s">
        <v>481</v>
      </c>
      <c r="H16" s="1121"/>
      <c r="I16" s="1121"/>
      <c r="J16" s="1122"/>
      <c r="K16" s="268">
        <v>-1939247</v>
      </c>
      <c r="L16" s="268">
        <v>-4603</v>
      </c>
      <c r="M16" s="269">
        <v>-6247</v>
      </c>
      <c r="N16" s="270">
        <v>-26.3</v>
      </c>
    </row>
    <row r="17" spans="1:16">
      <c r="A17" s="248"/>
      <c r="B17" s="244"/>
      <c r="C17" s="244"/>
      <c r="D17" s="244"/>
      <c r="E17" s="244"/>
      <c r="F17" s="244"/>
      <c r="G17" s="1120" t="s">
        <v>169</v>
      </c>
      <c r="H17" s="1121"/>
      <c r="I17" s="1121"/>
      <c r="J17" s="1122"/>
      <c r="K17" s="268">
        <v>25106298</v>
      </c>
      <c r="L17" s="268">
        <v>59590</v>
      </c>
      <c r="M17" s="269">
        <v>60903</v>
      </c>
      <c r="N17" s="270">
        <v>-2.2000000000000002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5.88</v>
      </c>
      <c r="L21" s="281">
        <v>6.11</v>
      </c>
      <c r="M21" s="282">
        <v>-0.23</v>
      </c>
      <c r="N21" s="249"/>
      <c r="O21" s="283"/>
      <c r="P21" s="279"/>
    </row>
    <row r="22" spans="1:16" s="284" customFormat="1">
      <c r="A22" s="279"/>
      <c r="B22" s="249"/>
      <c r="C22" s="249"/>
      <c r="D22" s="249"/>
      <c r="E22" s="249"/>
      <c r="F22" s="249"/>
      <c r="G22" s="1112" t="s">
        <v>487</v>
      </c>
      <c r="H22" s="1113"/>
      <c r="I22" s="1113"/>
      <c r="J22" s="1114"/>
      <c r="K22" s="285">
        <v>102.2</v>
      </c>
      <c r="L22" s="286">
        <v>100</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9384509</v>
      </c>
      <c r="L32" s="294">
        <v>22274</v>
      </c>
      <c r="M32" s="295">
        <v>32245</v>
      </c>
      <c r="N32" s="296">
        <v>-30.9</v>
      </c>
    </row>
    <row r="33" spans="1:16" ht="13.5" customHeight="1">
      <c r="A33" s="248"/>
      <c r="B33" s="244"/>
      <c r="C33" s="244"/>
      <c r="D33" s="244"/>
      <c r="E33" s="244"/>
      <c r="F33" s="244"/>
      <c r="G33" s="1128" t="s">
        <v>492</v>
      </c>
      <c r="H33" s="1129"/>
      <c r="I33" s="1129"/>
      <c r="J33" s="1130"/>
      <c r="K33" s="294" t="s">
        <v>478</v>
      </c>
      <c r="L33" s="294" t="s">
        <v>478</v>
      </c>
      <c r="M33" s="295">
        <v>4</v>
      </c>
      <c r="N33" s="296" t="s">
        <v>478</v>
      </c>
    </row>
    <row r="34" spans="1:16" ht="27" customHeight="1">
      <c r="A34" s="248"/>
      <c r="B34" s="244"/>
      <c r="C34" s="244"/>
      <c r="D34" s="244"/>
      <c r="E34" s="244"/>
      <c r="F34" s="244"/>
      <c r="G34" s="1128" t="s">
        <v>493</v>
      </c>
      <c r="H34" s="1129"/>
      <c r="I34" s="1129"/>
      <c r="J34" s="1130"/>
      <c r="K34" s="294" t="s">
        <v>478</v>
      </c>
      <c r="L34" s="294" t="s">
        <v>478</v>
      </c>
      <c r="M34" s="295">
        <v>33</v>
      </c>
      <c r="N34" s="296" t="s">
        <v>478</v>
      </c>
    </row>
    <row r="35" spans="1:16" ht="27" customHeight="1">
      <c r="A35" s="248"/>
      <c r="B35" s="244"/>
      <c r="C35" s="244"/>
      <c r="D35" s="244"/>
      <c r="E35" s="244"/>
      <c r="F35" s="244"/>
      <c r="G35" s="1128" t="s">
        <v>494</v>
      </c>
      <c r="H35" s="1129"/>
      <c r="I35" s="1129"/>
      <c r="J35" s="1130"/>
      <c r="K35" s="294">
        <v>3588276</v>
      </c>
      <c r="L35" s="294">
        <v>8517</v>
      </c>
      <c r="M35" s="295">
        <v>8277</v>
      </c>
      <c r="N35" s="296">
        <v>2.9</v>
      </c>
    </row>
    <row r="36" spans="1:16" ht="27" customHeight="1">
      <c r="A36" s="248"/>
      <c r="B36" s="244"/>
      <c r="C36" s="244"/>
      <c r="D36" s="244"/>
      <c r="E36" s="244"/>
      <c r="F36" s="244"/>
      <c r="G36" s="1128" t="s">
        <v>495</v>
      </c>
      <c r="H36" s="1129"/>
      <c r="I36" s="1129"/>
      <c r="J36" s="1130"/>
      <c r="K36" s="294" t="s">
        <v>478</v>
      </c>
      <c r="L36" s="294" t="s">
        <v>478</v>
      </c>
      <c r="M36" s="295">
        <v>932</v>
      </c>
      <c r="N36" s="296" t="s">
        <v>478</v>
      </c>
    </row>
    <row r="37" spans="1:16" ht="13.5" customHeight="1">
      <c r="A37" s="248"/>
      <c r="B37" s="244"/>
      <c r="C37" s="244"/>
      <c r="D37" s="244"/>
      <c r="E37" s="244"/>
      <c r="F37" s="244"/>
      <c r="G37" s="1128" t="s">
        <v>496</v>
      </c>
      <c r="H37" s="1129"/>
      <c r="I37" s="1129"/>
      <c r="J37" s="1130"/>
      <c r="K37" s="294">
        <v>1133945</v>
      </c>
      <c r="L37" s="294">
        <v>2691</v>
      </c>
      <c r="M37" s="295">
        <v>1529</v>
      </c>
      <c r="N37" s="296">
        <v>76</v>
      </c>
    </row>
    <row r="38" spans="1:16" ht="27" customHeight="1">
      <c r="A38" s="248"/>
      <c r="B38" s="244"/>
      <c r="C38" s="244"/>
      <c r="D38" s="244"/>
      <c r="E38" s="244"/>
      <c r="F38" s="244"/>
      <c r="G38" s="1131" t="s">
        <v>497</v>
      </c>
      <c r="H38" s="1132"/>
      <c r="I38" s="1132"/>
      <c r="J38" s="1133"/>
      <c r="K38" s="297" t="s">
        <v>478</v>
      </c>
      <c r="L38" s="297" t="s">
        <v>478</v>
      </c>
      <c r="M38" s="298">
        <v>3</v>
      </c>
      <c r="N38" s="299" t="s">
        <v>478</v>
      </c>
      <c r="O38" s="293"/>
    </row>
    <row r="39" spans="1:16">
      <c r="A39" s="248"/>
      <c r="B39" s="244"/>
      <c r="C39" s="244"/>
      <c r="D39" s="244"/>
      <c r="E39" s="244"/>
      <c r="F39" s="244"/>
      <c r="G39" s="1131" t="s">
        <v>498</v>
      </c>
      <c r="H39" s="1132"/>
      <c r="I39" s="1132"/>
      <c r="J39" s="1133"/>
      <c r="K39" s="300">
        <v>-3507282</v>
      </c>
      <c r="L39" s="300">
        <v>-8325</v>
      </c>
      <c r="M39" s="301">
        <v>-7647</v>
      </c>
      <c r="N39" s="302">
        <v>8.9</v>
      </c>
      <c r="O39" s="293"/>
    </row>
    <row r="40" spans="1:16" ht="27" customHeight="1">
      <c r="A40" s="248"/>
      <c r="B40" s="244"/>
      <c r="C40" s="244"/>
      <c r="D40" s="244"/>
      <c r="E40" s="244"/>
      <c r="F40" s="244"/>
      <c r="G40" s="1128" t="s">
        <v>499</v>
      </c>
      <c r="H40" s="1129"/>
      <c r="I40" s="1129"/>
      <c r="J40" s="1130"/>
      <c r="K40" s="300">
        <v>-8860536</v>
      </c>
      <c r="L40" s="300">
        <v>-21031</v>
      </c>
      <c r="M40" s="301">
        <v>-26081</v>
      </c>
      <c r="N40" s="302">
        <v>-19.399999999999999</v>
      </c>
      <c r="O40" s="293"/>
    </row>
    <row r="41" spans="1:16">
      <c r="A41" s="248"/>
      <c r="B41" s="244"/>
      <c r="C41" s="244"/>
      <c r="D41" s="244"/>
      <c r="E41" s="244"/>
      <c r="F41" s="244"/>
      <c r="G41" s="1134" t="s">
        <v>279</v>
      </c>
      <c r="H41" s="1135"/>
      <c r="I41" s="1135"/>
      <c r="J41" s="1136"/>
      <c r="K41" s="294">
        <v>1738912</v>
      </c>
      <c r="L41" s="300">
        <v>4127</v>
      </c>
      <c r="M41" s="301">
        <v>9295</v>
      </c>
      <c r="N41" s="302">
        <v>-55.6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20222574</v>
      </c>
      <c r="J51" s="320">
        <v>49956</v>
      </c>
      <c r="K51" s="321">
        <v>-18.3</v>
      </c>
      <c r="L51" s="322">
        <v>38349</v>
      </c>
      <c r="M51" s="323">
        <v>6.9</v>
      </c>
      <c r="N51" s="324">
        <v>-25.2</v>
      </c>
    </row>
    <row r="52" spans="1:14">
      <c r="A52" s="248"/>
      <c r="B52" s="244"/>
      <c r="C52" s="244"/>
      <c r="D52" s="244"/>
      <c r="E52" s="244"/>
      <c r="F52" s="244"/>
      <c r="G52" s="325"/>
      <c r="H52" s="326" t="s">
        <v>510</v>
      </c>
      <c r="I52" s="327">
        <v>10844344</v>
      </c>
      <c r="J52" s="328">
        <v>26789</v>
      </c>
      <c r="K52" s="329">
        <v>-6.3</v>
      </c>
      <c r="L52" s="330">
        <v>22585</v>
      </c>
      <c r="M52" s="331">
        <v>6.2</v>
      </c>
      <c r="N52" s="332">
        <v>-12.5</v>
      </c>
    </row>
    <row r="53" spans="1:14">
      <c r="A53" s="248"/>
      <c r="B53" s="244"/>
      <c r="C53" s="244"/>
      <c r="D53" s="244"/>
      <c r="E53" s="244"/>
      <c r="F53" s="244"/>
      <c r="G53" s="310" t="s">
        <v>511</v>
      </c>
      <c r="H53" s="311"/>
      <c r="I53" s="319">
        <v>17470207</v>
      </c>
      <c r="J53" s="320">
        <v>42726</v>
      </c>
      <c r="K53" s="321">
        <v>-14.5</v>
      </c>
      <c r="L53" s="322">
        <v>37688</v>
      </c>
      <c r="M53" s="323">
        <v>-1.7</v>
      </c>
      <c r="N53" s="324">
        <v>-12.8</v>
      </c>
    </row>
    <row r="54" spans="1:14">
      <c r="A54" s="248"/>
      <c r="B54" s="244"/>
      <c r="C54" s="244"/>
      <c r="D54" s="244"/>
      <c r="E54" s="244"/>
      <c r="F54" s="244"/>
      <c r="G54" s="325"/>
      <c r="H54" s="326" t="s">
        <v>510</v>
      </c>
      <c r="I54" s="327">
        <v>9826642</v>
      </c>
      <c r="J54" s="328">
        <v>24032</v>
      </c>
      <c r="K54" s="329">
        <v>-10.3</v>
      </c>
      <c r="L54" s="330">
        <v>22661</v>
      </c>
      <c r="M54" s="331">
        <v>0.3</v>
      </c>
      <c r="N54" s="332">
        <v>-10.6</v>
      </c>
    </row>
    <row r="55" spans="1:14">
      <c r="A55" s="248"/>
      <c r="B55" s="244"/>
      <c r="C55" s="244"/>
      <c r="D55" s="244"/>
      <c r="E55" s="244"/>
      <c r="F55" s="244"/>
      <c r="G55" s="310" t="s">
        <v>512</v>
      </c>
      <c r="H55" s="311"/>
      <c r="I55" s="319">
        <v>14351992</v>
      </c>
      <c r="J55" s="320">
        <v>34745</v>
      </c>
      <c r="K55" s="321">
        <v>-18.7</v>
      </c>
      <c r="L55" s="322">
        <v>38606</v>
      </c>
      <c r="M55" s="323">
        <v>2.4</v>
      </c>
      <c r="N55" s="324">
        <v>-21.1</v>
      </c>
    </row>
    <row r="56" spans="1:14">
      <c r="A56" s="248"/>
      <c r="B56" s="244"/>
      <c r="C56" s="244"/>
      <c r="D56" s="244"/>
      <c r="E56" s="244"/>
      <c r="F56" s="244"/>
      <c r="G56" s="325"/>
      <c r="H56" s="326" t="s">
        <v>510</v>
      </c>
      <c r="I56" s="327">
        <v>6986652</v>
      </c>
      <c r="J56" s="328">
        <v>16914</v>
      </c>
      <c r="K56" s="329">
        <v>-29.6</v>
      </c>
      <c r="L56" s="330">
        <v>22435</v>
      </c>
      <c r="M56" s="331">
        <v>-1</v>
      </c>
      <c r="N56" s="332">
        <v>-28.6</v>
      </c>
    </row>
    <row r="57" spans="1:14">
      <c r="A57" s="248"/>
      <c r="B57" s="244"/>
      <c r="C57" s="244"/>
      <c r="D57" s="244"/>
      <c r="E57" s="244"/>
      <c r="F57" s="244"/>
      <c r="G57" s="310" t="s">
        <v>513</v>
      </c>
      <c r="H57" s="311"/>
      <c r="I57" s="319">
        <v>14545542</v>
      </c>
      <c r="J57" s="320">
        <v>34616</v>
      </c>
      <c r="K57" s="321">
        <v>-0.4</v>
      </c>
      <c r="L57" s="322">
        <v>39425</v>
      </c>
      <c r="M57" s="323">
        <v>2.1</v>
      </c>
      <c r="N57" s="324">
        <v>-2.5</v>
      </c>
    </row>
    <row r="58" spans="1:14">
      <c r="A58" s="248"/>
      <c r="B58" s="244"/>
      <c r="C58" s="244"/>
      <c r="D58" s="244"/>
      <c r="E58" s="244"/>
      <c r="F58" s="244"/>
      <c r="G58" s="325"/>
      <c r="H58" s="326" t="s">
        <v>510</v>
      </c>
      <c r="I58" s="327">
        <v>7373979</v>
      </c>
      <c r="J58" s="328">
        <v>17549</v>
      </c>
      <c r="K58" s="329">
        <v>3.8</v>
      </c>
      <c r="L58" s="330">
        <v>22414</v>
      </c>
      <c r="M58" s="331">
        <v>-0.1</v>
      </c>
      <c r="N58" s="332">
        <v>3.9</v>
      </c>
    </row>
    <row r="59" spans="1:14">
      <c r="A59" s="248"/>
      <c r="B59" s="244"/>
      <c r="C59" s="244"/>
      <c r="D59" s="244"/>
      <c r="E59" s="244"/>
      <c r="F59" s="244"/>
      <c r="G59" s="310" t="s">
        <v>514</v>
      </c>
      <c r="H59" s="311"/>
      <c r="I59" s="319">
        <v>11115839</v>
      </c>
      <c r="J59" s="320">
        <v>26384</v>
      </c>
      <c r="K59" s="321">
        <v>-23.8</v>
      </c>
      <c r="L59" s="322">
        <v>43141</v>
      </c>
      <c r="M59" s="323">
        <v>9.4</v>
      </c>
      <c r="N59" s="324">
        <v>-33.200000000000003</v>
      </c>
    </row>
    <row r="60" spans="1:14">
      <c r="A60" s="248"/>
      <c r="B60" s="244"/>
      <c r="C60" s="244"/>
      <c r="D60" s="244"/>
      <c r="E60" s="244"/>
      <c r="F60" s="244"/>
      <c r="G60" s="325"/>
      <c r="H60" s="326" t="s">
        <v>510</v>
      </c>
      <c r="I60" s="333">
        <v>7112478</v>
      </c>
      <c r="J60" s="328">
        <v>16882</v>
      </c>
      <c r="K60" s="329">
        <v>-3.8</v>
      </c>
      <c r="L60" s="330">
        <v>21887</v>
      </c>
      <c r="M60" s="331">
        <v>-2.4</v>
      </c>
      <c r="N60" s="332">
        <v>-1.4</v>
      </c>
    </row>
    <row r="61" spans="1:14">
      <c r="A61" s="248"/>
      <c r="B61" s="244"/>
      <c r="C61" s="244"/>
      <c r="D61" s="244"/>
      <c r="E61" s="244"/>
      <c r="F61" s="244"/>
      <c r="G61" s="310" t="s">
        <v>515</v>
      </c>
      <c r="H61" s="334"/>
      <c r="I61" s="335">
        <v>15541231</v>
      </c>
      <c r="J61" s="336">
        <v>37685</v>
      </c>
      <c r="K61" s="337">
        <v>-15.1</v>
      </c>
      <c r="L61" s="338">
        <v>39442</v>
      </c>
      <c r="M61" s="339">
        <v>3.8</v>
      </c>
      <c r="N61" s="324">
        <v>-18.899999999999999</v>
      </c>
    </row>
    <row r="62" spans="1:14">
      <c r="A62" s="248"/>
      <c r="B62" s="244"/>
      <c r="C62" s="244"/>
      <c r="D62" s="244"/>
      <c r="E62" s="244"/>
      <c r="F62" s="244"/>
      <c r="G62" s="325"/>
      <c r="H62" s="326" t="s">
        <v>510</v>
      </c>
      <c r="I62" s="327">
        <v>8428819</v>
      </c>
      <c r="J62" s="328">
        <v>20433</v>
      </c>
      <c r="K62" s="329">
        <v>-9.1999999999999993</v>
      </c>
      <c r="L62" s="330">
        <v>22396</v>
      </c>
      <c r="M62" s="331">
        <v>0.6</v>
      </c>
      <c r="N62" s="332">
        <v>-9.8000000000000007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7" zoomScale="75" zoomScaleNormal="75"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8.91</v>
      </c>
      <c r="G47" s="12">
        <v>10.92</v>
      </c>
      <c r="H47" s="12">
        <v>10.92</v>
      </c>
      <c r="I47" s="12">
        <v>10.76</v>
      </c>
      <c r="J47" s="13">
        <v>10.56</v>
      </c>
    </row>
    <row r="48" spans="2:10" ht="57.75" customHeight="1">
      <c r="B48" s="14"/>
      <c r="C48" s="1139" t="s">
        <v>4</v>
      </c>
      <c r="D48" s="1139"/>
      <c r="E48" s="1140"/>
      <c r="F48" s="15">
        <v>6.83</v>
      </c>
      <c r="G48" s="16">
        <v>6.07</v>
      </c>
      <c r="H48" s="16">
        <v>9.0500000000000007</v>
      </c>
      <c r="I48" s="16">
        <v>10.31</v>
      </c>
      <c r="J48" s="17">
        <v>13.86</v>
      </c>
    </row>
    <row r="49" spans="2:10" ht="57.75" customHeight="1" thickBot="1">
      <c r="B49" s="18"/>
      <c r="C49" s="1141" t="s">
        <v>5</v>
      </c>
      <c r="D49" s="1141"/>
      <c r="E49" s="1142"/>
      <c r="F49" s="19" t="s">
        <v>522</v>
      </c>
      <c r="G49" s="20">
        <v>0.11</v>
      </c>
      <c r="H49" s="20">
        <v>2.99</v>
      </c>
      <c r="I49" s="20">
        <v>1.42</v>
      </c>
      <c r="J49" s="21">
        <v>3.76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4" zoomScaleNormal="100" zoomScaleSheetLayoutView="100" workbookViewId="0">
      <selection activeCell="G34" sqref="G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6.75</v>
      </c>
      <c r="G34" s="33">
        <v>6.03</v>
      </c>
      <c r="H34" s="33">
        <v>8.98</v>
      </c>
      <c r="I34" s="33">
        <v>10.24</v>
      </c>
      <c r="J34" s="34">
        <v>13.79</v>
      </c>
      <c r="K34" s="22"/>
      <c r="L34" s="22"/>
      <c r="M34" s="22"/>
      <c r="N34" s="22"/>
      <c r="O34" s="22"/>
      <c r="P34" s="22"/>
    </row>
    <row r="35" spans="1:16" ht="39" customHeight="1">
      <c r="A35" s="22"/>
      <c r="B35" s="35"/>
      <c r="C35" s="1143" t="s">
        <v>524</v>
      </c>
      <c r="D35" s="1144"/>
      <c r="E35" s="1145"/>
      <c r="F35" s="36">
        <v>5.39</v>
      </c>
      <c r="G35" s="37">
        <v>6.99</v>
      </c>
      <c r="H35" s="37">
        <v>8.17</v>
      </c>
      <c r="I35" s="37">
        <v>9.01</v>
      </c>
      <c r="J35" s="38">
        <v>8.7899999999999991</v>
      </c>
      <c r="K35" s="22"/>
      <c r="L35" s="22"/>
      <c r="M35" s="22"/>
      <c r="N35" s="22"/>
      <c r="O35" s="22"/>
      <c r="P35" s="22"/>
    </row>
    <row r="36" spans="1:16" ht="39" customHeight="1">
      <c r="A36" s="22"/>
      <c r="B36" s="35"/>
      <c r="C36" s="1143" t="s">
        <v>525</v>
      </c>
      <c r="D36" s="1144"/>
      <c r="E36" s="1145"/>
      <c r="F36" s="36">
        <v>2.0699999999999998</v>
      </c>
      <c r="G36" s="37">
        <v>2.95</v>
      </c>
      <c r="H36" s="37">
        <v>3.55</v>
      </c>
      <c r="I36" s="37">
        <v>2.99</v>
      </c>
      <c r="J36" s="38">
        <v>2.79</v>
      </c>
      <c r="K36" s="22"/>
      <c r="L36" s="22"/>
      <c r="M36" s="22"/>
      <c r="N36" s="22"/>
      <c r="O36" s="22"/>
      <c r="P36" s="22"/>
    </row>
    <row r="37" spans="1:16" ht="39" customHeight="1">
      <c r="A37" s="22"/>
      <c r="B37" s="35"/>
      <c r="C37" s="1143" t="s">
        <v>526</v>
      </c>
      <c r="D37" s="1144"/>
      <c r="E37" s="1145"/>
      <c r="F37" s="36">
        <v>0.51</v>
      </c>
      <c r="G37" s="37">
        <v>0.21</v>
      </c>
      <c r="H37" s="37">
        <v>0.41</v>
      </c>
      <c r="I37" s="37">
        <v>0.71</v>
      </c>
      <c r="J37" s="38">
        <v>1.01</v>
      </c>
      <c r="K37" s="22"/>
      <c r="L37" s="22"/>
      <c r="M37" s="22"/>
      <c r="N37" s="22"/>
      <c r="O37" s="22"/>
      <c r="P37" s="22"/>
    </row>
    <row r="38" spans="1:16" ht="39" customHeight="1">
      <c r="A38" s="22"/>
      <c r="B38" s="35"/>
      <c r="C38" s="1143" t="s">
        <v>527</v>
      </c>
      <c r="D38" s="1144"/>
      <c r="E38" s="1145"/>
      <c r="F38" s="36">
        <v>1.56</v>
      </c>
      <c r="G38" s="37">
        <v>1.87</v>
      </c>
      <c r="H38" s="37">
        <v>1.23</v>
      </c>
      <c r="I38" s="37">
        <v>1.1299999999999999</v>
      </c>
      <c r="J38" s="38">
        <v>1</v>
      </c>
      <c r="K38" s="22"/>
      <c r="L38" s="22"/>
      <c r="M38" s="22"/>
      <c r="N38" s="22"/>
      <c r="O38" s="22"/>
      <c r="P38" s="22"/>
    </row>
    <row r="39" spans="1:16" ht="39" customHeight="1">
      <c r="A39" s="22"/>
      <c r="B39" s="35"/>
      <c r="C39" s="1143" t="s">
        <v>528</v>
      </c>
      <c r="D39" s="1144"/>
      <c r="E39" s="1145"/>
      <c r="F39" s="36">
        <v>0.64</v>
      </c>
      <c r="G39" s="37">
        <v>0.76</v>
      </c>
      <c r="H39" s="37">
        <v>0.62</v>
      </c>
      <c r="I39" s="37">
        <v>0.62</v>
      </c>
      <c r="J39" s="38">
        <v>0.62</v>
      </c>
      <c r="K39" s="22"/>
      <c r="L39" s="22"/>
      <c r="M39" s="22"/>
      <c r="N39" s="22"/>
      <c r="O39" s="22"/>
      <c r="P39" s="22"/>
    </row>
    <row r="40" spans="1:16" ht="39" customHeight="1">
      <c r="A40" s="22"/>
      <c r="B40" s="35"/>
      <c r="C40" s="1143" t="s">
        <v>529</v>
      </c>
      <c r="D40" s="1144"/>
      <c r="E40" s="1145"/>
      <c r="F40" s="36">
        <v>0.15</v>
      </c>
      <c r="G40" s="37">
        <v>0.28000000000000003</v>
      </c>
      <c r="H40" s="37">
        <v>0.4</v>
      </c>
      <c r="I40" s="37">
        <v>0.36</v>
      </c>
      <c r="J40" s="38">
        <v>0.24</v>
      </c>
      <c r="K40" s="22"/>
      <c r="L40" s="22"/>
      <c r="M40" s="22"/>
      <c r="N40" s="22"/>
      <c r="O40" s="22"/>
      <c r="P40" s="22"/>
    </row>
    <row r="41" spans="1:16" ht="39" customHeight="1">
      <c r="A41" s="22"/>
      <c r="B41" s="35"/>
      <c r="C41" s="1143" t="s">
        <v>530</v>
      </c>
      <c r="D41" s="1144"/>
      <c r="E41" s="1145"/>
      <c r="F41" s="36">
        <v>0.7</v>
      </c>
      <c r="G41" s="37">
        <v>0.16</v>
      </c>
      <c r="H41" s="37">
        <v>0.16</v>
      </c>
      <c r="I41" s="37">
        <v>0.2</v>
      </c>
      <c r="J41" s="38">
        <v>0.18</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0.06</v>
      </c>
      <c r="G43" s="42">
        <v>0.03</v>
      </c>
      <c r="H43" s="42">
        <v>0.21</v>
      </c>
      <c r="I43" s="42">
        <v>0.24</v>
      </c>
      <c r="J43" s="43">
        <v>0.21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5" zoomScaleNormal="75" zoomScaleSheetLayoutView="55" workbookViewId="0">
      <selection activeCell="R43" sqref="R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9556</v>
      </c>
      <c r="L45" s="60">
        <v>9737</v>
      </c>
      <c r="M45" s="60">
        <v>9394</v>
      </c>
      <c r="N45" s="60">
        <v>9344</v>
      </c>
      <c r="O45" s="61">
        <v>9385</v>
      </c>
      <c r="P45" s="48"/>
      <c r="Q45" s="48"/>
      <c r="R45" s="48"/>
      <c r="S45" s="48"/>
      <c r="T45" s="48"/>
      <c r="U45" s="48"/>
    </row>
    <row r="46" spans="1:21" ht="30.75" customHeight="1">
      <c r="A46" s="48"/>
      <c r="B46" s="1161"/>
      <c r="C46" s="1162"/>
      <c r="D46" s="62"/>
      <c r="E46" s="1153" t="s">
        <v>13</v>
      </c>
      <c r="F46" s="1153"/>
      <c r="G46" s="1153"/>
      <c r="H46" s="1153"/>
      <c r="I46" s="1153"/>
      <c r="J46" s="1154"/>
      <c r="K46" s="63">
        <v>50</v>
      </c>
      <c r="L46" s="64">
        <v>227</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v>93</v>
      </c>
      <c r="L47" s="64">
        <v>93</v>
      </c>
      <c r="M47" s="64">
        <v>50</v>
      </c>
      <c r="N47" s="64">
        <v>17</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4011</v>
      </c>
      <c r="L48" s="64">
        <v>3988</v>
      </c>
      <c r="M48" s="64">
        <v>3799</v>
      </c>
      <c r="N48" s="64">
        <v>3619</v>
      </c>
      <c r="O48" s="65">
        <v>3588</v>
      </c>
      <c r="P48" s="48"/>
      <c r="Q48" s="48"/>
      <c r="R48" s="48"/>
      <c r="S48" s="48"/>
      <c r="T48" s="48"/>
      <c r="U48" s="48"/>
    </row>
    <row r="49" spans="1:21" ht="30.75" customHeight="1">
      <c r="A49" s="48"/>
      <c r="B49" s="1161"/>
      <c r="C49" s="1162"/>
      <c r="D49" s="62"/>
      <c r="E49" s="1153" t="s">
        <v>16</v>
      </c>
      <c r="F49" s="1153"/>
      <c r="G49" s="1153"/>
      <c r="H49" s="1153"/>
      <c r="I49" s="1153"/>
      <c r="J49" s="1154"/>
      <c r="K49" s="63" t="s">
        <v>478</v>
      </c>
      <c r="L49" s="64" t="s">
        <v>478</v>
      </c>
      <c r="M49" s="64" t="s">
        <v>478</v>
      </c>
      <c r="N49" s="64" t="s">
        <v>478</v>
      </c>
      <c r="O49" s="65" t="s">
        <v>478</v>
      </c>
      <c r="P49" s="48"/>
      <c r="Q49" s="48"/>
      <c r="R49" s="48"/>
      <c r="S49" s="48"/>
      <c r="T49" s="48"/>
      <c r="U49" s="48"/>
    </row>
    <row r="50" spans="1:21" ht="30.75" customHeight="1">
      <c r="A50" s="48"/>
      <c r="B50" s="1161"/>
      <c r="C50" s="1162"/>
      <c r="D50" s="62"/>
      <c r="E50" s="1153" t="s">
        <v>17</v>
      </c>
      <c r="F50" s="1153"/>
      <c r="G50" s="1153"/>
      <c r="H50" s="1153"/>
      <c r="I50" s="1153"/>
      <c r="J50" s="1154"/>
      <c r="K50" s="63">
        <v>2965</v>
      </c>
      <c r="L50" s="64">
        <v>2312</v>
      </c>
      <c r="M50" s="64">
        <v>965</v>
      </c>
      <c r="N50" s="64">
        <v>1392</v>
      </c>
      <c r="O50" s="65">
        <v>1134</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12336</v>
      </c>
      <c r="L52" s="64">
        <v>12433</v>
      </c>
      <c r="M52" s="64">
        <v>12983</v>
      </c>
      <c r="N52" s="64">
        <v>12650</v>
      </c>
      <c r="O52" s="65">
        <v>12367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4339</v>
      </c>
      <c r="L53" s="69">
        <v>3924</v>
      </c>
      <c r="M53" s="69">
        <v>1225</v>
      </c>
      <c r="N53" s="69">
        <v>1722</v>
      </c>
      <c r="O53" s="70">
        <v>1740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細谷　幸一</cp:lastModifiedBy>
  <cp:lastPrinted>2015-04-22T02:02:54Z</cp:lastPrinted>
  <dcterms:created xsi:type="dcterms:W3CDTF">2015-02-17T06:36:50Z</dcterms:created>
  <dcterms:modified xsi:type="dcterms:W3CDTF">2015-05-07T08:14:03Z</dcterms:modified>
</cp:coreProperties>
</file>